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V:\00本部事務\01教育・学生支援部\06国際交流課\02学生受入チーム\02_受入(admission)\2021-2022受入（学内手続き）\【2021.秋受入】1 申請受付\01_募集要項 12月中旬発出\00 全体\確定版\"/>
    </mc:Choice>
  </mc:AlternateContent>
  <xr:revisionPtr revIDLastSave="0" documentId="13_ncr:1_{24EFC2AB-6C4A-4A58-A88B-464B91B64181}" xr6:coauthVersionLast="45" xr6:coauthVersionMax="45" xr10:uidLastSave="{00000000-0000-0000-0000-000000000000}"/>
  <workbookProtection workbookAlgorithmName="SHA-512" workbookHashValue="5iVZoGPu/o+xbFTTHBn4ezB+JvCw6uOwVY2bH8A+OZHczFRJjUvQhlrLoYQUGcrXQopFfp4PdeysNI9jCgEhHg==" workbookSaltValue="FPUzyt8ij73UvSSH+seh6Q==" workbookSpinCount="100000" lockStructure="1"/>
  <bookViews>
    <workbookView xWindow="-120" yWindow="-120" windowWidth="29040" windowHeight="15840" xr2:uid="{00000000-000D-0000-FFFF-FFFF00000000}"/>
  </bookViews>
  <sheets>
    <sheet name="For Partner" sheetId="1" r:id="rId1"/>
    <sheet name="For UTokyo use" sheetId="2" r:id="rId2"/>
    <sheet name="リスト" sheetId="4" state="hidden" r:id="rId3"/>
  </sheets>
  <definedNames>
    <definedName name="_xlnm._FilterDatabase" localSheetId="2" hidden="1">リスト!$A$1:$S$1</definedName>
    <definedName name="_xlnm.Print_Area" localSheetId="0">'For Partner'!$A$1:$N$36</definedName>
    <definedName name="_xlnm.Print_Area" localSheetId="2">リスト!$A$1:$AC$197</definedName>
    <definedName name="yesno" localSheetId="2">リスト!$E$2:$E$3</definedName>
    <definedName name="英語能力" localSheetId="2">リスト!$Q$2:$Q$6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2" i="2" l="1"/>
  <c r="AC2" i="2" l="1"/>
  <c r="AC3" i="2"/>
  <c r="AC4" i="2"/>
  <c r="AC5" i="2"/>
  <c r="AC6" i="2"/>
  <c r="AC7" i="2"/>
  <c r="AC8" i="2"/>
  <c r="AC9" i="2"/>
  <c r="AC10" i="2"/>
  <c r="AC11" i="2"/>
  <c r="AC12" i="2"/>
  <c r="AC13" i="2"/>
  <c r="AC14" i="2"/>
  <c r="AC15" i="2"/>
  <c r="AC16" i="2"/>
  <c r="AE16" i="2" l="1"/>
  <c r="R20" i="2" s="1"/>
  <c r="AE15" i="2"/>
  <c r="Q20" i="2" s="1"/>
  <c r="AE14" i="2"/>
  <c r="P20" i="2" s="1"/>
  <c r="AE13" i="2"/>
  <c r="O20" i="2" s="1"/>
  <c r="AE12" i="2"/>
  <c r="N20" i="2" s="1"/>
  <c r="AE11" i="2"/>
  <c r="M20" i="2" s="1"/>
  <c r="AE10" i="2"/>
  <c r="L20" i="2" s="1"/>
  <c r="AE9" i="2"/>
  <c r="K20" i="2" s="1"/>
  <c r="AE8" i="2"/>
  <c r="J20" i="2" s="1"/>
  <c r="AE7" i="2"/>
  <c r="I20" i="2" s="1"/>
  <c r="AE6" i="2"/>
  <c r="H20" i="2" s="1"/>
  <c r="AE5" i="2"/>
  <c r="G20" i="2" s="1"/>
  <c r="AE4" i="2"/>
  <c r="F20" i="2" s="1"/>
  <c r="AE3" i="2"/>
  <c r="E20" i="2" s="1"/>
  <c r="AD3" i="2"/>
  <c r="M3" i="2" s="1"/>
  <c r="AD4" i="2"/>
  <c r="M4" i="2" s="1"/>
  <c r="AD5" i="2"/>
  <c r="M5" i="2" s="1"/>
  <c r="AD6" i="2"/>
  <c r="M6" i="2" s="1"/>
  <c r="AD7" i="2"/>
  <c r="M7" i="2" s="1"/>
  <c r="AD8" i="2"/>
  <c r="M8" i="2" s="1"/>
  <c r="AD9" i="2"/>
  <c r="M9" i="2" s="1"/>
  <c r="AD10" i="2"/>
  <c r="M10" i="2" s="1"/>
  <c r="AD11" i="2"/>
  <c r="M11" i="2" s="1"/>
  <c r="AD12" i="2"/>
  <c r="M12" i="2" s="1"/>
  <c r="AD13" i="2"/>
  <c r="M13" i="2" s="1"/>
  <c r="AD14" i="2"/>
  <c r="M14" i="2" s="1"/>
  <c r="AD15" i="2"/>
  <c r="M15" i="2" s="1"/>
  <c r="AD16" i="2"/>
  <c r="M16" i="2" s="1"/>
  <c r="AD2" i="2"/>
  <c r="M2" i="2" s="1"/>
  <c r="AA3" i="2"/>
  <c r="N3" i="2" s="1"/>
  <c r="AB3" i="2"/>
  <c r="AA4" i="2"/>
  <c r="N4" i="2" s="1"/>
  <c r="AB4" i="2"/>
  <c r="AA5" i="2"/>
  <c r="N5" i="2" s="1"/>
  <c r="AB5" i="2"/>
  <c r="AA6" i="2"/>
  <c r="N6" i="2" s="1"/>
  <c r="AB6" i="2"/>
  <c r="AA7" i="2"/>
  <c r="N7" i="2" s="1"/>
  <c r="AB7" i="2"/>
  <c r="AA8" i="2"/>
  <c r="N8" i="2" s="1"/>
  <c r="AB8" i="2"/>
  <c r="AA9" i="2"/>
  <c r="N9" i="2" s="1"/>
  <c r="AB9" i="2"/>
  <c r="AA10" i="2"/>
  <c r="N10" i="2" s="1"/>
  <c r="AB10" i="2"/>
  <c r="AA11" i="2"/>
  <c r="N11" i="2" s="1"/>
  <c r="AB11" i="2"/>
  <c r="AA12" i="2"/>
  <c r="N12" i="2" s="1"/>
  <c r="AB12" i="2"/>
  <c r="AA13" i="2"/>
  <c r="N13" i="2" s="1"/>
  <c r="AB13" i="2"/>
  <c r="AA14" i="2"/>
  <c r="N14" i="2" s="1"/>
  <c r="AB14" i="2"/>
  <c r="AA15" i="2"/>
  <c r="N15" i="2" s="1"/>
  <c r="AB15" i="2"/>
  <c r="AA16" i="2"/>
  <c r="N16" i="2" s="1"/>
  <c r="AB16" i="2"/>
  <c r="L2" i="2"/>
  <c r="B2" i="2"/>
  <c r="K2" i="2"/>
  <c r="J2" i="2"/>
  <c r="I2" i="2"/>
  <c r="H2" i="2"/>
  <c r="G2" i="2"/>
  <c r="F2" i="2"/>
  <c r="C20" i="2"/>
  <c r="Q6" i="2"/>
  <c r="S6" i="2"/>
  <c r="T6" i="2"/>
  <c r="U6" i="2"/>
  <c r="V6" i="2"/>
  <c r="X6" i="2"/>
  <c r="Y6" i="2"/>
  <c r="Z6" i="2"/>
  <c r="Q7" i="2"/>
  <c r="S7" i="2"/>
  <c r="T7" i="2"/>
  <c r="U7" i="2"/>
  <c r="V7" i="2"/>
  <c r="X7" i="2"/>
  <c r="Y7" i="2"/>
  <c r="Z7" i="2"/>
  <c r="Q8" i="2"/>
  <c r="S8" i="2"/>
  <c r="T8" i="2"/>
  <c r="U8" i="2"/>
  <c r="V8" i="2"/>
  <c r="X8" i="2"/>
  <c r="Y8" i="2"/>
  <c r="Z8" i="2"/>
  <c r="Q9" i="2"/>
  <c r="S9" i="2"/>
  <c r="T9" i="2"/>
  <c r="U9" i="2"/>
  <c r="V9" i="2"/>
  <c r="X9" i="2"/>
  <c r="Y9" i="2"/>
  <c r="Z9" i="2"/>
  <c r="Q10" i="2"/>
  <c r="S10" i="2"/>
  <c r="T10" i="2"/>
  <c r="U10" i="2"/>
  <c r="V10" i="2"/>
  <c r="X10" i="2"/>
  <c r="Y10" i="2"/>
  <c r="Z10" i="2"/>
  <c r="Q11" i="2"/>
  <c r="S11" i="2"/>
  <c r="T11" i="2"/>
  <c r="U11" i="2"/>
  <c r="V11" i="2"/>
  <c r="X11" i="2"/>
  <c r="Y11" i="2"/>
  <c r="Z11" i="2"/>
  <c r="Q12" i="2"/>
  <c r="S12" i="2"/>
  <c r="T12" i="2"/>
  <c r="U12" i="2"/>
  <c r="V12" i="2"/>
  <c r="X12" i="2"/>
  <c r="Y12" i="2"/>
  <c r="Z12" i="2"/>
  <c r="Q13" i="2"/>
  <c r="S13" i="2"/>
  <c r="T13" i="2"/>
  <c r="U13" i="2"/>
  <c r="V13" i="2"/>
  <c r="X13" i="2"/>
  <c r="Y13" i="2"/>
  <c r="Z13" i="2"/>
  <c r="Q14" i="2"/>
  <c r="S14" i="2"/>
  <c r="T14" i="2"/>
  <c r="U14" i="2"/>
  <c r="V14" i="2"/>
  <c r="X14" i="2"/>
  <c r="Y14" i="2"/>
  <c r="Z14" i="2"/>
  <c r="Q15" i="2"/>
  <c r="S15" i="2"/>
  <c r="T15" i="2"/>
  <c r="U15" i="2"/>
  <c r="V15" i="2"/>
  <c r="X15" i="2"/>
  <c r="Y15" i="2"/>
  <c r="Z15" i="2"/>
  <c r="Q16" i="2"/>
  <c r="S16" i="2"/>
  <c r="T16" i="2"/>
  <c r="U16" i="2"/>
  <c r="V16" i="2"/>
  <c r="X16" i="2"/>
  <c r="Y16" i="2"/>
  <c r="Z16" i="2"/>
  <c r="E2" i="2"/>
  <c r="D2" i="2"/>
  <c r="V3" i="2"/>
  <c r="V4" i="2"/>
  <c r="V5" i="2"/>
  <c r="V2" i="2"/>
  <c r="U2" i="2"/>
  <c r="Q3" i="2"/>
  <c r="S3" i="2"/>
  <c r="T3" i="2"/>
  <c r="U3" i="2"/>
  <c r="X3" i="2"/>
  <c r="Y3" i="2"/>
  <c r="Z3" i="2"/>
  <c r="Q4" i="2"/>
  <c r="S4" i="2"/>
  <c r="T4" i="2"/>
  <c r="U4" i="2"/>
  <c r="X4" i="2"/>
  <c r="Y4" i="2"/>
  <c r="Z4" i="2"/>
  <c r="Q5" i="2"/>
  <c r="S5" i="2"/>
  <c r="T5" i="2"/>
  <c r="U5" i="2"/>
  <c r="X5" i="2"/>
  <c r="Y5" i="2"/>
  <c r="Z5" i="2"/>
  <c r="AE2" i="2"/>
  <c r="D20" i="2" s="1"/>
  <c r="AB2" i="2"/>
  <c r="AA2" i="2"/>
  <c r="Z2" i="2"/>
  <c r="Y2" i="2"/>
  <c r="X2" i="2"/>
  <c r="T2" i="2"/>
  <c r="S2" i="2"/>
  <c r="Q2" i="2"/>
  <c r="P6" i="2" s="1"/>
  <c r="A16" i="2"/>
  <c r="W6" i="2"/>
  <c r="W14" i="2" l="1"/>
  <c r="W12" i="2"/>
  <c r="W2" i="2"/>
  <c r="W4" i="2"/>
  <c r="A15" i="2"/>
  <c r="A14" i="2"/>
  <c r="A13" i="2"/>
  <c r="R3" i="2"/>
  <c r="A2" i="2"/>
  <c r="R10" i="2"/>
  <c r="R2" i="2"/>
  <c r="N2" i="2"/>
  <c r="W3" i="2"/>
  <c r="W11" i="2"/>
  <c r="W9" i="2"/>
  <c r="P15" i="2"/>
  <c r="P13" i="2"/>
  <c r="P14" i="2"/>
  <c r="P7" i="2"/>
  <c r="R11" i="2"/>
  <c r="R5" i="2"/>
  <c r="P2" i="2"/>
  <c r="R15" i="2"/>
  <c r="R8" i="2"/>
  <c r="R16" i="2"/>
  <c r="P12" i="2"/>
  <c r="P10" i="2"/>
  <c r="R6" i="2"/>
  <c r="R14" i="2"/>
  <c r="P11" i="2"/>
  <c r="R9" i="2"/>
  <c r="B20" i="2"/>
  <c r="R4" i="2"/>
  <c r="P5" i="2"/>
  <c r="P3" i="2"/>
  <c r="P4" i="2"/>
  <c r="R13" i="2"/>
  <c r="R7" i="2"/>
  <c r="P9" i="2"/>
  <c r="R12" i="2"/>
  <c r="P16" i="2"/>
  <c r="P8" i="2"/>
  <c r="W7" i="2"/>
  <c r="A8" i="2"/>
  <c r="W5" i="2"/>
  <c r="W16" i="2"/>
  <c r="W15" i="2"/>
  <c r="W13" i="2"/>
  <c r="W10" i="2"/>
  <c r="W8" i="2"/>
  <c r="A7" i="2"/>
  <c r="A6" i="2"/>
  <c r="A5" i="2"/>
  <c r="A20" i="2"/>
  <c r="A4" i="2"/>
  <c r="A12" i="2"/>
  <c r="A11" i="2"/>
  <c r="A10" i="2"/>
  <c r="A9" i="2"/>
  <c r="A3" i="2"/>
</calcChain>
</file>

<file path=xl/sharedStrings.xml><?xml version="1.0" encoding="utf-8"?>
<sst xmlns="http://schemas.openxmlformats.org/spreadsheetml/2006/main" count="695" uniqueCount="690">
  <si>
    <t xml:space="preserve">Home University </t>
    <phoneticPr fontId="1"/>
  </si>
  <si>
    <t>First Name</t>
    <phoneticPr fontId="1"/>
  </si>
  <si>
    <t>Middle Name</t>
    <phoneticPr fontId="1"/>
  </si>
  <si>
    <t>Family Name</t>
    <phoneticPr fontId="1"/>
  </si>
  <si>
    <r>
      <t xml:space="preserve">Date of Birth
</t>
    </r>
    <r>
      <rPr>
        <b/>
        <sz val="9"/>
        <color rgb="FFFF0000"/>
        <rFont val="Meiryo UI"/>
        <family val="3"/>
        <charset val="128"/>
      </rPr>
      <t>(yyyy/mm/dd)</t>
    </r>
    <phoneticPr fontId="1"/>
  </si>
  <si>
    <t>Gender</t>
    <phoneticPr fontId="1"/>
  </si>
  <si>
    <t>Country of Citizenship</t>
    <phoneticPr fontId="1"/>
  </si>
  <si>
    <t>Major</t>
    <phoneticPr fontId="1"/>
  </si>
  <si>
    <t>Study level at UTokyo</t>
    <phoneticPr fontId="1"/>
  </si>
  <si>
    <r>
      <t xml:space="preserve">Standing (year) when at UTokyo </t>
    </r>
    <r>
      <rPr>
        <b/>
        <sz val="9"/>
        <color rgb="FFFF0000"/>
        <rFont val="Meiryo UI"/>
        <family val="3"/>
        <charset val="128"/>
      </rPr>
      <t>(*1)</t>
    </r>
    <phoneticPr fontId="1"/>
  </si>
  <si>
    <r>
      <rPr>
        <b/>
        <u/>
        <sz val="9"/>
        <color theme="1"/>
        <rFont val="Meiryo UI"/>
        <family val="3"/>
        <charset val="128"/>
      </rPr>
      <t xml:space="preserve">[For Bachelor degree students only] </t>
    </r>
    <r>
      <rPr>
        <b/>
        <sz val="9"/>
        <color theme="1"/>
        <rFont val="Meiryo UI"/>
        <family val="3"/>
        <charset val="128"/>
      </rPr>
      <t xml:space="preserve">
Standard length of the course</t>
    </r>
    <phoneticPr fontId="1"/>
  </si>
  <si>
    <r>
      <t xml:space="preserve"> Study Period at UTokyo</t>
    </r>
    <r>
      <rPr>
        <b/>
        <sz val="9"/>
        <color rgb="FFFF0000"/>
        <rFont val="Meiryo UI"/>
        <family val="3"/>
        <charset val="128"/>
      </rPr>
      <t xml:space="preserve"> (*2)</t>
    </r>
    <phoneticPr fontId="1"/>
  </si>
  <si>
    <t>E-mail</t>
    <phoneticPr fontId="1"/>
  </si>
  <si>
    <t>Note</t>
    <phoneticPr fontId="1"/>
  </si>
  <si>
    <t>Name:</t>
    <phoneticPr fontId="1"/>
  </si>
  <si>
    <t>Prefix</t>
    <phoneticPr fontId="1"/>
  </si>
  <si>
    <t>Position:</t>
    <phoneticPr fontId="1"/>
  </si>
  <si>
    <t>E-mail:</t>
    <phoneticPr fontId="1"/>
  </si>
  <si>
    <t>Bldg./Office</t>
    <phoneticPr fontId="1"/>
  </si>
  <si>
    <t>Street</t>
    <phoneticPr fontId="1"/>
  </si>
  <si>
    <t>City</t>
    <phoneticPr fontId="1"/>
  </si>
  <si>
    <t>Prefecture/State/Province</t>
    <phoneticPr fontId="1"/>
  </si>
  <si>
    <t>Postcode</t>
    <phoneticPr fontId="1"/>
  </si>
  <si>
    <t>Country</t>
    <phoneticPr fontId="1"/>
  </si>
  <si>
    <t>Telephone number</t>
    <phoneticPr fontId="1"/>
  </si>
  <si>
    <t>TEL</t>
    <phoneticPr fontId="1"/>
  </si>
  <si>
    <t>敬称</t>
    <rPh sb="0" eb="2">
      <t>ケイショウ</t>
    </rPh>
    <phoneticPr fontId="1"/>
  </si>
  <si>
    <t>担当者</t>
    <rPh sb="0" eb="3">
      <t>タントウシャ</t>
    </rPh>
    <phoneticPr fontId="1"/>
  </si>
  <si>
    <t>担当者メールアドレス</t>
    <rPh sb="0" eb="3">
      <t>タントウシャ</t>
    </rPh>
    <phoneticPr fontId="1"/>
  </si>
  <si>
    <t>職名</t>
    <rPh sb="0" eb="2">
      <t>ショクメイ</t>
    </rPh>
    <phoneticPr fontId="1"/>
  </si>
  <si>
    <t>担当者住所1</t>
    <rPh sb="0" eb="3">
      <t>タントウシャ</t>
    </rPh>
    <rPh sb="3" eb="5">
      <t>ジュウショ</t>
    </rPh>
    <phoneticPr fontId="1"/>
  </si>
  <si>
    <t>担当者住所2</t>
    <rPh sb="0" eb="3">
      <t>タントウシャ</t>
    </rPh>
    <rPh sb="3" eb="5">
      <t>ジュウショ</t>
    </rPh>
    <phoneticPr fontId="1"/>
  </si>
  <si>
    <t>担当者住所3</t>
    <rPh sb="0" eb="3">
      <t>タントウシャ</t>
    </rPh>
    <rPh sb="3" eb="5">
      <t>ジュウショ</t>
    </rPh>
    <phoneticPr fontId="1"/>
  </si>
  <si>
    <t>担当者住所4</t>
    <rPh sb="0" eb="3">
      <t>タントウシャ</t>
    </rPh>
    <rPh sb="3" eb="5">
      <t>ジュウショ</t>
    </rPh>
    <phoneticPr fontId="1"/>
  </si>
  <si>
    <t>担当者住所5</t>
    <rPh sb="0" eb="3">
      <t>タントウシャ</t>
    </rPh>
    <rPh sb="3" eb="5">
      <t>ジュウショ</t>
    </rPh>
    <phoneticPr fontId="1"/>
  </si>
  <si>
    <t>担当者住所6</t>
    <rPh sb="0" eb="3">
      <t>タントウシャ</t>
    </rPh>
    <rPh sb="3" eb="5">
      <t>ジュウショ</t>
    </rPh>
    <phoneticPr fontId="1"/>
  </si>
  <si>
    <t>電話番号</t>
    <rPh sb="0" eb="2">
      <t>デンワ</t>
    </rPh>
    <rPh sb="2" eb="4">
      <t>バンゴウ</t>
    </rPh>
    <phoneticPr fontId="1"/>
  </si>
  <si>
    <t>枠消費</t>
    <rPh sb="0" eb="1">
      <t>ワク</t>
    </rPh>
    <rPh sb="1" eb="3">
      <t>ショウヒ</t>
    </rPh>
    <phoneticPr fontId="1"/>
  </si>
  <si>
    <t>Type</t>
    <phoneticPr fontId="1"/>
  </si>
  <si>
    <t>T-cens　No.</t>
    <phoneticPr fontId="1"/>
  </si>
  <si>
    <t>大学No.</t>
    <rPh sb="0" eb="2">
      <t>ダイガク</t>
    </rPh>
    <phoneticPr fontId="1"/>
  </si>
  <si>
    <t xml:space="preserve">Home University </t>
  </si>
  <si>
    <t>大学名</t>
  </si>
  <si>
    <t>Major</t>
  </si>
  <si>
    <t>Family Name</t>
  </si>
  <si>
    <t>First Name</t>
  </si>
  <si>
    <t>Middle Name</t>
  </si>
  <si>
    <t>Name</t>
  </si>
  <si>
    <t>Date of Birth
(yyyy/mm/dd)</t>
    <phoneticPr fontId="1"/>
  </si>
  <si>
    <t>Year of Study at UTokyo</t>
    <phoneticPr fontId="1"/>
  </si>
  <si>
    <t>[For Bachelor degree students only] 
Standard length of the course</t>
    <phoneticPr fontId="1"/>
  </si>
  <si>
    <t xml:space="preserve"> Study Period at UTokyo</t>
    <phoneticPr fontId="1"/>
  </si>
  <si>
    <t>担当者データベース用</t>
    <rPh sb="0" eb="3">
      <t>タントウシャ</t>
    </rPh>
    <rPh sb="9" eb="10">
      <t>ヨウ</t>
    </rPh>
    <phoneticPr fontId="1"/>
  </si>
  <si>
    <t>大学名</t>
    <rPh sb="0" eb="3">
      <t>ダイガクメイ</t>
    </rPh>
    <phoneticPr fontId="1"/>
  </si>
  <si>
    <t>学生1</t>
    <rPh sb="0" eb="2">
      <t>ガクセイ</t>
    </rPh>
    <phoneticPr fontId="1"/>
  </si>
  <si>
    <t>学生2</t>
    <rPh sb="0" eb="2">
      <t>ガクセイ</t>
    </rPh>
    <phoneticPr fontId="1"/>
  </si>
  <si>
    <t>学生3</t>
    <rPh sb="0" eb="2">
      <t>ガクセイ</t>
    </rPh>
    <phoneticPr fontId="1"/>
  </si>
  <si>
    <t>学生4</t>
    <rPh sb="0" eb="2">
      <t>ガクセイ</t>
    </rPh>
    <phoneticPr fontId="1"/>
  </si>
  <si>
    <t>学生5</t>
    <rPh sb="0" eb="2">
      <t>ガクセイ</t>
    </rPh>
    <phoneticPr fontId="1"/>
  </si>
  <si>
    <t>学生6</t>
    <rPh sb="0" eb="2">
      <t>ガクセイ</t>
    </rPh>
    <phoneticPr fontId="1"/>
  </si>
  <si>
    <t>学生7</t>
    <rPh sb="0" eb="2">
      <t>ガクセイ</t>
    </rPh>
    <phoneticPr fontId="1"/>
  </si>
  <si>
    <t>学生8</t>
    <rPh sb="0" eb="2">
      <t>ガクセイ</t>
    </rPh>
    <phoneticPr fontId="1"/>
  </si>
  <si>
    <t>学生9</t>
    <rPh sb="0" eb="2">
      <t>ガクセイ</t>
    </rPh>
    <phoneticPr fontId="1"/>
  </si>
  <si>
    <t>学生10</t>
    <rPh sb="0" eb="2">
      <t>ガクセイ</t>
    </rPh>
    <phoneticPr fontId="1"/>
  </si>
  <si>
    <t>学生11</t>
    <rPh sb="0" eb="2">
      <t>ガクセイ</t>
    </rPh>
    <phoneticPr fontId="1"/>
  </si>
  <si>
    <t>学生12</t>
    <rPh sb="0" eb="2">
      <t>ガクセイ</t>
    </rPh>
    <phoneticPr fontId="1"/>
  </si>
  <si>
    <t>学生13</t>
    <rPh sb="0" eb="2">
      <t>ガクセイ</t>
    </rPh>
    <phoneticPr fontId="1"/>
  </si>
  <si>
    <t>学生14</t>
    <rPh sb="0" eb="2">
      <t>ガクセイ</t>
    </rPh>
    <phoneticPr fontId="1"/>
  </si>
  <si>
    <t>学生15</t>
    <rPh sb="0" eb="2">
      <t>ガクセイ</t>
    </rPh>
    <phoneticPr fontId="1"/>
  </si>
  <si>
    <t>月</t>
    <rPh sb="0" eb="1">
      <t>ゲツ</t>
    </rPh>
    <phoneticPr fontId="1"/>
  </si>
  <si>
    <t>日</t>
    <rPh sb="0" eb="1">
      <t>ヒ</t>
    </rPh>
    <phoneticPr fontId="1"/>
  </si>
  <si>
    <t>Sex</t>
    <phoneticPr fontId="1"/>
  </si>
  <si>
    <t>性別</t>
    <rPh sb="0" eb="2">
      <t>セイベツ</t>
    </rPh>
    <phoneticPr fontId="1"/>
  </si>
  <si>
    <t>Yes/No</t>
    <phoneticPr fontId="1"/>
  </si>
  <si>
    <t>国　名（英語表記）</t>
  </si>
  <si>
    <t>国　名　（日本語表記）</t>
  </si>
  <si>
    <t>英語協定校</t>
    <rPh sb="0" eb="2">
      <t>エイゴ</t>
    </rPh>
    <rPh sb="2" eb="4">
      <t>キョウテイ</t>
    </rPh>
    <rPh sb="4" eb="5">
      <t>コウ</t>
    </rPh>
    <phoneticPr fontId="1"/>
  </si>
  <si>
    <t>協定校</t>
    <rPh sb="0" eb="2">
      <t>キョウテイ</t>
    </rPh>
    <rPh sb="2" eb="3">
      <t>コウ</t>
    </rPh>
    <phoneticPr fontId="1"/>
  </si>
  <si>
    <t>協定校Ｎｏ</t>
    <rPh sb="0" eb="2">
      <t>キョウテイ</t>
    </rPh>
    <rPh sb="2" eb="3">
      <t>コウ</t>
    </rPh>
    <phoneticPr fontId="20"/>
  </si>
  <si>
    <t>Program</t>
    <phoneticPr fontId="11"/>
  </si>
  <si>
    <t>課程</t>
    <rPh sb="0" eb="2">
      <t>カテイ</t>
    </rPh>
    <phoneticPr fontId="1"/>
  </si>
  <si>
    <t>学年</t>
    <rPh sb="0" eb="2">
      <t>ガクネン</t>
    </rPh>
    <phoneticPr fontId="1"/>
  </si>
  <si>
    <t>留学期間</t>
    <rPh sb="0" eb="2">
      <t>リュウガク</t>
    </rPh>
    <rPh sb="2" eb="4">
      <t>キカン</t>
    </rPh>
    <phoneticPr fontId="1"/>
  </si>
  <si>
    <t>受入期間</t>
    <rPh sb="0" eb="2">
      <t>ウケイレ</t>
    </rPh>
    <rPh sb="2" eb="4">
      <t>キカン</t>
    </rPh>
    <phoneticPr fontId="1"/>
  </si>
  <si>
    <t>日本語</t>
    <rPh sb="0" eb="3">
      <t>ニホンゴ</t>
    </rPh>
    <phoneticPr fontId="11"/>
  </si>
  <si>
    <t>英語</t>
    <rPh sb="0" eb="2">
      <t>エイゴ</t>
    </rPh>
    <phoneticPr fontId="11"/>
  </si>
  <si>
    <t>資格</t>
    <rPh sb="0" eb="2">
      <t>シカク</t>
    </rPh>
    <phoneticPr fontId="1"/>
  </si>
  <si>
    <t>学歴</t>
    <rPh sb="0" eb="2">
      <t>ガクレキ</t>
    </rPh>
    <phoneticPr fontId="1"/>
  </si>
  <si>
    <t>Male</t>
    <phoneticPr fontId="1"/>
  </si>
  <si>
    <t>男</t>
    <rPh sb="0" eb="1">
      <t>オトコ</t>
    </rPh>
    <phoneticPr fontId="1"/>
  </si>
  <si>
    <t>Yes</t>
    <phoneticPr fontId="1"/>
  </si>
  <si>
    <t xml:space="preserve">Afghanistan </t>
  </si>
  <si>
    <t>アフガニスタン</t>
  </si>
  <si>
    <t>National Chiao Tung University</t>
  </si>
  <si>
    <t>国立交通大学</t>
  </si>
  <si>
    <t>Bachelor's</t>
  </si>
  <si>
    <t>学士</t>
    <rPh sb="0" eb="2">
      <t>ガクシ</t>
    </rPh>
    <phoneticPr fontId="1"/>
  </si>
  <si>
    <t>1. My education for the last 3 years leading up to university entrance was in Japanese.*</t>
  </si>
  <si>
    <t>1. My education for the last 3 years leading up to university entrance was in English.*</t>
  </si>
  <si>
    <t>TOEFL iBT</t>
    <phoneticPr fontId="1"/>
  </si>
  <si>
    <t>Secondary Education (high school)</t>
    <phoneticPr fontId="1"/>
  </si>
  <si>
    <t>Female</t>
    <phoneticPr fontId="1"/>
  </si>
  <si>
    <t>女</t>
    <rPh sb="0" eb="1">
      <t>オンナ</t>
    </rPh>
    <phoneticPr fontId="1"/>
  </si>
  <si>
    <t>No</t>
    <phoneticPr fontId="1"/>
  </si>
  <si>
    <t xml:space="preserve">Albania </t>
  </si>
  <si>
    <t>アルバニア</t>
  </si>
  <si>
    <t>National Taiwan University(NTU)</t>
  </si>
  <si>
    <t>国立台湾大学</t>
  </si>
  <si>
    <t xml:space="preserve">Master's </t>
    <phoneticPr fontId="1"/>
  </si>
  <si>
    <t>修士</t>
    <rPh sb="0" eb="2">
      <t>シュウシ</t>
    </rPh>
    <phoneticPr fontId="1"/>
  </si>
  <si>
    <t>2. I have JLPT N1 (Attach official certificate.)*</t>
  </si>
  <si>
    <t>2. Non-native speaker but attend/ have attended universities where English is the language of instruction.*</t>
  </si>
  <si>
    <t>IELTS</t>
    <phoneticPr fontId="1"/>
  </si>
  <si>
    <t>Higher education (undergraduate)</t>
    <phoneticPr fontId="1"/>
  </si>
  <si>
    <t>other</t>
    <phoneticPr fontId="1"/>
  </si>
  <si>
    <t>他</t>
    <rPh sb="0" eb="1">
      <t>ホカ</t>
    </rPh>
    <phoneticPr fontId="1"/>
  </si>
  <si>
    <t xml:space="preserve">Algeria </t>
  </si>
  <si>
    <t>アルジェリア</t>
  </si>
  <si>
    <t>Fudan University</t>
  </si>
  <si>
    <t>復旦大学</t>
  </si>
  <si>
    <t xml:space="preserve">Doctoral </t>
    <phoneticPr fontId="1"/>
  </si>
  <si>
    <t>博士</t>
    <rPh sb="0" eb="2">
      <t>ハカセ</t>
    </rPh>
    <phoneticPr fontId="1"/>
  </si>
  <si>
    <t>3. Good</t>
  </si>
  <si>
    <t>3. I have a current TOEFL(iBT) 90 or above / IELTS(overall band score of 6.5) or above/Cambridge English Advanced. (Attach official certificate.)*</t>
  </si>
  <si>
    <t>Other</t>
    <phoneticPr fontId="1"/>
  </si>
  <si>
    <t>Higher education (graduate)</t>
    <phoneticPr fontId="1"/>
  </si>
  <si>
    <t xml:space="preserve">Andorra </t>
  </si>
  <si>
    <t>アンドラ公国</t>
  </si>
  <si>
    <t xml:space="preserve">Nankai University </t>
  </si>
  <si>
    <t>南開大学</t>
  </si>
  <si>
    <t>4. Poor</t>
  </si>
  <si>
    <t>4. Good</t>
  </si>
  <si>
    <t xml:space="preserve">Angola </t>
  </si>
  <si>
    <t>アンゴラ共和国</t>
  </si>
  <si>
    <t>Nanjing University</t>
  </si>
  <si>
    <t>南京大学</t>
    <rPh sb="0" eb="2">
      <t>ナンキン</t>
    </rPh>
    <rPh sb="2" eb="4">
      <t>ダイガク</t>
    </rPh>
    <phoneticPr fontId="20"/>
  </si>
  <si>
    <t>5. None</t>
  </si>
  <si>
    <t>5. Poor</t>
  </si>
  <si>
    <t xml:space="preserve">Antigua and Barbuda </t>
  </si>
  <si>
    <t>アンチグア・バーブーダ</t>
  </si>
  <si>
    <t>Peking University</t>
  </si>
  <si>
    <t>北京大学</t>
  </si>
  <si>
    <t xml:space="preserve">Argentina </t>
  </si>
  <si>
    <t>アルゼンチン</t>
  </si>
  <si>
    <t>Shanghai Jiao Tong University</t>
  </si>
  <si>
    <t>上海交通大学</t>
  </si>
  <si>
    <t xml:space="preserve">Armenia </t>
  </si>
  <si>
    <t>アルメニア</t>
  </si>
  <si>
    <t>Tsinghua University</t>
  </si>
  <si>
    <t>清華大学</t>
  </si>
  <si>
    <t xml:space="preserve">Australia </t>
  </si>
  <si>
    <t>オーストラリア</t>
  </si>
  <si>
    <t>Zhejiang University</t>
  </si>
  <si>
    <t>浙江大学</t>
    <rPh sb="0" eb="2">
      <t>セッコウ</t>
    </rPh>
    <rPh sb="2" eb="4">
      <t>ダイガク</t>
    </rPh>
    <phoneticPr fontId="20"/>
  </si>
  <si>
    <t xml:space="preserve">Austria </t>
  </si>
  <si>
    <t>オーストリア</t>
  </si>
  <si>
    <t>The Hong Kong University of Science and Technology (HKUST)</t>
  </si>
  <si>
    <t xml:space="preserve">香港科技大学 </t>
  </si>
  <si>
    <t xml:space="preserve">Azerbaijan </t>
  </si>
  <si>
    <t>アゼルバイジャン</t>
  </si>
  <si>
    <t>The University of Hong Kong</t>
  </si>
  <si>
    <t>香港大学</t>
  </si>
  <si>
    <t xml:space="preserve">Bahamas, The </t>
  </si>
  <si>
    <t>バハマ国</t>
  </si>
  <si>
    <t>Gadjah Mada University</t>
  </si>
  <si>
    <t>ガジャマダ大学</t>
  </si>
  <si>
    <t xml:space="preserve">Bahrain </t>
  </si>
  <si>
    <t>バーレーン</t>
  </si>
  <si>
    <t>University of Indonesia</t>
  </si>
  <si>
    <t>インドネシア大学</t>
    <rPh sb="6" eb="8">
      <t>ダイガク</t>
    </rPh>
    <phoneticPr fontId="20"/>
  </si>
  <si>
    <t xml:space="preserve">Bangladesh </t>
  </si>
  <si>
    <t>バングラデシュ</t>
  </si>
  <si>
    <t>Korea University</t>
  </si>
  <si>
    <t xml:space="preserve">Barbados </t>
  </si>
  <si>
    <t>バルバドス</t>
  </si>
  <si>
    <t>Pohang University of Science and Technology(POSTECH)</t>
  </si>
  <si>
    <t>浦項工科大学校(POSTECH)</t>
  </si>
  <si>
    <t xml:space="preserve">Belarus </t>
  </si>
  <si>
    <t>ベラルーシ</t>
  </si>
  <si>
    <t>Seoul National University</t>
  </si>
  <si>
    <t>ソウル大学校</t>
  </si>
  <si>
    <t xml:space="preserve">Belgium </t>
  </si>
  <si>
    <t>ベルギー</t>
  </si>
  <si>
    <t xml:space="preserve">Yonsei University </t>
  </si>
  <si>
    <t>延世大学校</t>
  </si>
  <si>
    <t xml:space="preserve">Belize </t>
  </si>
  <si>
    <t>ベリーズ</t>
  </si>
  <si>
    <t>University of Malaya</t>
  </si>
  <si>
    <t>マラヤ大学</t>
  </si>
  <si>
    <t xml:space="preserve">Benin </t>
  </si>
  <si>
    <t>ベナン共和国</t>
  </si>
  <si>
    <t>University of the Philippines</t>
  </si>
  <si>
    <t>フィリピン大学</t>
  </si>
  <si>
    <t xml:space="preserve">Bhutan </t>
  </si>
  <si>
    <t>ブータン</t>
  </si>
  <si>
    <t>Nanyang Technological University</t>
  </si>
  <si>
    <t xml:space="preserve">ナンヤン工科大学 </t>
  </si>
  <si>
    <t xml:space="preserve">Bolivia </t>
  </si>
  <si>
    <t>ボリビア</t>
  </si>
  <si>
    <t>National University of Singapore</t>
  </si>
  <si>
    <t>シンガポール国立大学</t>
  </si>
  <si>
    <t>Bosnia and Herzegovina</t>
  </si>
  <si>
    <t>ボスニア</t>
  </si>
  <si>
    <t>Chulalongkorn University</t>
  </si>
  <si>
    <t>チュラロンコン大学</t>
  </si>
  <si>
    <t xml:space="preserve">Botswana </t>
  </si>
  <si>
    <t>ボツワナ</t>
  </si>
  <si>
    <t>Universidade de São Paulo</t>
  </si>
  <si>
    <t>サンパウロ大学</t>
  </si>
  <si>
    <t xml:space="preserve">Brazil </t>
  </si>
  <si>
    <t>ブラジル</t>
  </si>
  <si>
    <t>The Pontifical Catholic University of Chile</t>
  </si>
  <si>
    <t>チリ・カトリック大学</t>
  </si>
  <si>
    <t xml:space="preserve">Brunei </t>
  </si>
  <si>
    <t>ブルネイ</t>
  </si>
  <si>
    <t>The University of Chile</t>
  </si>
  <si>
    <t>チリ大学</t>
  </si>
  <si>
    <t xml:space="preserve">Bulgaria </t>
  </si>
  <si>
    <t>ブルガリア</t>
  </si>
  <si>
    <t>El Colegio de Mexico</t>
  </si>
  <si>
    <t>エル・コレヒオ・デ・メヒコ</t>
  </si>
  <si>
    <t xml:space="preserve">Burkina Faso </t>
  </si>
  <si>
    <t>ブルキナファソ</t>
  </si>
  <si>
    <t>The National Autonomous University of Mexico</t>
  </si>
  <si>
    <t>メキシコ国立自治大学</t>
  </si>
  <si>
    <t xml:space="preserve">Burma/Myanmar </t>
  </si>
  <si>
    <t>ミャンマー</t>
  </si>
  <si>
    <t xml:space="preserve">McGill University </t>
  </si>
  <si>
    <t>マギル大学</t>
  </si>
  <si>
    <t xml:space="preserve">Burundi </t>
  </si>
  <si>
    <t>ブルンジ共和国</t>
  </si>
  <si>
    <t>University of British Columbia</t>
  </si>
  <si>
    <t>ブリティッシュ・コロンビア大学</t>
  </si>
  <si>
    <t xml:space="preserve">Cabo Verde </t>
  </si>
  <si>
    <t>カーボベルデ共和国</t>
  </si>
  <si>
    <t>University of Toronto</t>
  </si>
  <si>
    <t>トロント大学</t>
  </si>
  <si>
    <t xml:space="preserve">Cambodia </t>
  </si>
  <si>
    <t>カンボジア</t>
  </si>
  <si>
    <t>University of Victoria</t>
  </si>
  <si>
    <t>ヴィクトリア大学</t>
    <rPh sb="6" eb="7">
      <t>ダイ</t>
    </rPh>
    <rPh sb="7" eb="8">
      <t>ガク</t>
    </rPh>
    <phoneticPr fontId="20"/>
  </si>
  <si>
    <t xml:space="preserve">Cameroon </t>
  </si>
  <si>
    <t>カメルーン</t>
  </si>
  <si>
    <t>Johns Hopkins University</t>
  </si>
  <si>
    <t>ジョンズ・ホプキンス大学</t>
  </si>
  <si>
    <t xml:space="preserve">Canada </t>
  </si>
  <si>
    <t>カナダ</t>
  </si>
  <si>
    <t>Northeastern University</t>
  </si>
  <si>
    <t>ノースイースタン大学</t>
    <rPh sb="8" eb="10">
      <t>ダイガク</t>
    </rPh>
    <phoneticPr fontId="20"/>
  </si>
  <si>
    <t xml:space="preserve">Central African Republic </t>
  </si>
  <si>
    <t>中央アフリカ共和国</t>
  </si>
  <si>
    <t>Princeton University</t>
  </si>
  <si>
    <t>プリンストン大学</t>
  </si>
  <si>
    <t xml:space="preserve">Chad </t>
  </si>
  <si>
    <t>チャド</t>
  </si>
  <si>
    <t>Swarthmore College</t>
  </si>
  <si>
    <t>スウァスモアカレッジ</t>
  </si>
  <si>
    <t xml:space="preserve">Chile </t>
  </si>
  <si>
    <t>チリ</t>
  </si>
  <si>
    <t>University of California, Santa Cruz</t>
    <phoneticPr fontId="1"/>
  </si>
  <si>
    <t xml:space="preserve">カリフォルニア大学サンタクルーズ校 </t>
    <phoneticPr fontId="1"/>
  </si>
  <si>
    <t>China</t>
    <phoneticPr fontId="1"/>
  </si>
  <si>
    <t>中国</t>
  </si>
  <si>
    <t>University of Illinois at Urbana-Champaign</t>
  </si>
  <si>
    <t>イリノイ大学アーバナ・シャンペーン校</t>
  </si>
  <si>
    <t xml:space="preserve">Colombia </t>
  </si>
  <si>
    <t>コロンビア</t>
  </si>
  <si>
    <t>University of Washington</t>
  </si>
  <si>
    <t>ワシントン大学</t>
    <rPh sb="5" eb="7">
      <t>ダイガク</t>
    </rPh>
    <phoneticPr fontId="20"/>
  </si>
  <si>
    <t xml:space="preserve">Comoros </t>
  </si>
  <si>
    <t>コモロイスラム連邦共和国</t>
  </si>
  <si>
    <t>Yale University(Fox International Fellowship Program)</t>
  </si>
  <si>
    <t>イェール大学(Fox International Fellowship Program)</t>
  </si>
  <si>
    <t xml:space="preserve">Congo (Brazzaville) </t>
  </si>
  <si>
    <t>コンゴ共和国</t>
  </si>
  <si>
    <t>The Australian National University</t>
  </si>
  <si>
    <t>オーストラリア国立大学</t>
  </si>
  <si>
    <t xml:space="preserve">Congo (Kinshasa) </t>
  </si>
  <si>
    <t>コンゴ民主共和国</t>
  </si>
  <si>
    <t>Monash University</t>
  </si>
  <si>
    <t>モナシュ大学</t>
  </si>
  <si>
    <t xml:space="preserve">Costa Rica </t>
  </si>
  <si>
    <t>コスタリカ</t>
  </si>
  <si>
    <t>The University of Adelaide</t>
  </si>
  <si>
    <t>アデレード大学</t>
  </si>
  <si>
    <t xml:space="preserve">Côte d'Ivoire </t>
  </si>
  <si>
    <t>コートジボワール</t>
  </si>
  <si>
    <t>The University of Melbourne</t>
  </si>
  <si>
    <t>メルボルン大学</t>
  </si>
  <si>
    <t xml:space="preserve">Croatia </t>
  </si>
  <si>
    <t>クロアチア</t>
  </si>
  <si>
    <t>The University of Queensland</t>
  </si>
  <si>
    <t>クィーンズランド大学</t>
  </si>
  <si>
    <t xml:space="preserve">Cuba </t>
  </si>
  <si>
    <t>キューバ</t>
  </si>
  <si>
    <t>The University of Sydney</t>
  </si>
  <si>
    <t>シドニー大学</t>
  </si>
  <si>
    <t xml:space="preserve">Cyprus </t>
  </si>
  <si>
    <t>キプロス</t>
  </si>
  <si>
    <t>The University of New South Wales</t>
  </si>
  <si>
    <t>ニューサウスウェールズ大学</t>
  </si>
  <si>
    <t xml:space="preserve">Czechia/Czech Republic </t>
  </si>
  <si>
    <t>チェコ</t>
  </si>
  <si>
    <t>The University of Auckland</t>
  </si>
  <si>
    <t>オークランド大学</t>
  </si>
  <si>
    <t xml:space="preserve">Denmark </t>
  </si>
  <si>
    <t>デンマーク</t>
  </si>
  <si>
    <t>University of Otago</t>
  </si>
  <si>
    <t>オタゴ大学</t>
  </si>
  <si>
    <t xml:space="preserve">Djibouti </t>
  </si>
  <si>
    <t>ジブチ共和国</t>
  </si>
  <si>
    <t>Bogazici University</t>
    <phoneticPr fontId="1"/>
  </si>
  <si>
    <t>ボアジチ大学</t>
    <rPh sb="4" eb="6">
      <t>ダイガク</t>
    </rPh>
    <phoneticPr fontId="1"/>
  </si>
  <si>
    <t xml:space="preserve">Dominica </t>
  </si>
  <si>
    <t>ドミニカ国</t>
  </si>
  <si>
    <t>University of Copenhagen</t>
  </si>
  <si>
    <t>コペンハーゲン大学</t>
  </si>
  <si>
    <t xml:space="preserve">Dominican Republic </t>
  </si>
  <si>
    <t>ドミニカ共和国</t>
  </si>
  <si>
    <t>University of Helsinki</t>
  </si>
  <si>
    <t>ヘルシンキ大学</t>
  </si>
  <si>
    <t xml:space="preserve">Ecuador </t>
  </si>
  <si>
    <t>エクアドル</t>
  </si>
  <si>
    <t>EHESS(École des hautes études en sciences sociales)</t>
  </si>
  <si>
    <t>EHESS(社会科学高等研究院)</t>
  </si>
  <si>
    <t xml:space="preserve">Egypt </t>
  </si>
  <si>
    <t>エジプト</t>
  </si>
  <si>
    <t>École Polytechnique</t>
  </si>
  <si>
    <t>エコール・ポリテクニーク</t>
  </si>
  <si>
    <t xml:space="preserve">El Salvador </t>
  </si>
  <si>
    <t>エルサルバドル</t>
  </si>
  <si>
    <t xml:space="preserve">Institut d'etudes politiques de Paris (SciencesPo)  </t>
  </si>
  <si>
    <t>パリ政治学院(シアンスポ)</t>
  </si>
  <si>
    <t xml:space="preserve">Equatorial Guinea </t>
  </si>
  <si>
    <t>赤道ギニア共和国</t>
  </si>
  <si>
    <t xml:space="preserve">The Université Grenoble Alpes </t>
  </si>
  <si>
    <t>グルノーブル・アルプ大学</t>
    <rPh sb="10" eb="12">
      <t>ダイガク</t>
    </rPh>
    <phoneticPr fontId="20"/>
  </si>
  <si>
    <t xml:space="preserve">Eritrea </t>
  </si>
  <si>
    <t>エリトリア国</t>
  </si>
  <si>
    <t>University of Strasbourg</t>
  </si>
  <si>
    <t>ストラスブール大学</t>
  </si>
  <si>
    <t xml:space="preserve">Estonia </t>
  </si>
  <si>
    <t>エストニア</t>
  </si>
  <si>
    <t>Free University of Berlin</t>
  </si>
  <si>
    <t>ベルリン自由大学</t>
  </si>
  <si>
    <t xml:space="preserve">Ethiopia </t>
  </si>
  <si>
    <t>エチオピア</t>
  </si>
  <si>
    <t>Ludwig Maximilians University of Munich</t>
  </si>
  <si>
    <t>ミュンヘン・ルートヴィヒ=マクシミリアン大学</t>
  </si>
  <si>
    <t xml:space="preserve">Fiji </t>
  </si>
  <si>
    <t>フィジー諸島</t>
  </si>
  <si>
    <t>University of Cologne</t>
  </si>
  <si>
    <t>ケルン大学</t>
  </si>
  <si>
    <t xml:space="preserve">Finland </t>
  </si>
  <si>
    <t>フィンランド</t>
  </si>
  <si>
    <t>Trinity College Dublin</t>
  </si>
  <si>
    <t>トリニティカレッジ・ダブリン</t>
  </si>
  <si>
    <t xml:space="preserve">France </t>
  </si>
  <si>
    <t>フランス</t>
  </si>
  <si>
    <t>University College Dublin</t>
  </si>
  <si>
    <t>ユニバーシティ・カレッジ・ダブリン</t>
  </si>
  <si>
    <t xml:space="preserve">Gabon </t>
  </si>
  <si>
    <t>ガボン</t>
  </si>
  <si>
    <t xml:space="preserve">Sapienza University of Rome </t>
  </si>
  <si>
    <t>ローマ大学ラ・サピエンツァ</t>
    <rPh sb="3" eb="5">
      <t>ダイガク</t>
    </rPh>
    <phoneticPr fontId="20"/>
  </si>
  <si>
    <t xml:space="preserve">Gambia, The </t>
  </si>
  <si>
    <t>ガンビア共和国</t>
  </si>
  <si>
    <t>Leiden University</t>
  </si>
  <si>
    <t>ライデン大学</t>
  </si>
  <si>
    <t xml:space="preserve">Georgia </t>
  </si>
  <si>
    <t>ジョージア</t>
  </si>
  <si>
    <t>University of Groningen</t>
  </si>
  <si>
    <t>フローニンゲン大学</t>
  </si>
  <si>
    <t xml:space="preserve">Germany </t>
  </si>
  <si>
    <t>ドイツ</t>
  </si>
  <si>
    <t>Saint Petersburg State University</t>
  </si>
  <si>
    <t>サンクトペテルブルク大学</t>
  </si>
  <si>
    <t xml:space="preserve">Ghana </t>
  </si>
  <si>
    <t>ガーナ</t>
  </si>
  <si>
    <t>Autonomous University of Madrid</t>
  </si>
  <si>
    <t>マドリード自治大学</t>
    <rPh sb="5" eb="7">
      <t>ジチ</t>
    </rPh>
    <rPh sb="7" eb="9">
      <t>ダイガク</t>
    </rPh>
    <phoneticPr fontId="20"/>
  </si>
  <si>
    <t xml:space="preserve">Greece </t>
  </si>
  <si>
    <t>ギリシャ</t>
  </si>
  <si>
    <t>KTH Royal Institute of Technology</t>
  </si>
  <si>
    <t>スウェーデン王立工科大学</t>
  </si>
  <si>
    <t xml:space="preserve">Grenada </t>
  </si>
  <si>
    <t>グレナダ</t>
  </si>
  <si>
    <t>Lund University</t>
  </si>
  <si>
    <t>ルンド大学</t>
  </si>
  <si>
    <t xml:space="preserve">Guatemala </t>
  </si>
  <si>
    <t>グアテマラ</t>
  </si>
  <si>
    <t>Stockholm University</t>
  </si>
  <si>
    <t>ストックホルム大学</t>
  </si>
  <si>
    <t xml:space="preserve">Guinea </t>
  </si>
  <si>
    <t>ギニア</t>
  </si>
  <si>
    <t>Uppsala University</t>
  </si>
  <si>
    <t>ウプサラ大学</t>
  </si>
  <si>
    <t xml:space="preserve">Guinea-Bissau </t>
  </si>
  <si>
    <t>ギニアビサウ共和国</t>
  </si>
  <si>
    <t>University of Geneva</t>
  </si>
  <si>
    <t>ジュネーヴ大学</t>
  </si>
  <si>
    <t xml:space="preserve">Guyana </t>
  </si>
  <si>
    <t>ガイアナ協同共和国</t>
  </si>
  <si>
    <t>ETH Zurich</t>
  </si>
  <si>
    <t>スイス連邦工科大学チューリッヒ</t>
  </si>
  <si>
    <t xml:space="preserve">Haiti </t>
  </si>
  <si>
    <t>ハイチ</t>
  </si>
  <si>
    <t>Durham University</t>
  </si>
  <si>
    <t>ダラム大学</t>
  </si>
  <si>
    <t xml:space="preserve">Holy See/State of the City of Vatican </t>
  </si>
  <si>
    <t>バチカン市国</t>
  </si>
  <si>
    <t>SOAS, University of London</t>
  </si>
  <si>
    <t>ロンドン大学東洋アフリカ学院</t>
  </si>
  <si>
    <t xml:space="preserve">Honduras </t>
  </si>
  <si>
    <t>ホンジュラス</t>
  </si>
  <si>
    <t>The University of Glasgow</t>
  </si>
  <si>
    <t>グラスゴー大学</t>
  </si>
  <si>
    <t>Hong Kong</t>
  </si>
  <si>
    <t>香港</t>
    <rPh sb="0" eb="2">
      <t>ホンコン</t>
    </rPh>
    <phoneticPr fontId="16"/>
  </si>
  <si>
    <t>The University of Sheffield</t>
  </si>
  <si>
    <t>シェフィールド大学</t>
  </si>
  <si>
    <t xml:space="preserve">Hungary </t>
  </si>
  <si>
    <t>ハンガリー</t>
  </si>
  <si>
    <t>University College London</t>
  </si>
  <si>
    <t>ユニバーシティ・カレッジ・ロンドン</t>
  </si>
  <si>
    <t xml:space="preserve">Iceland </t>
  </si>
  <si>
    <t>アイスランド</t>
  </si>
  <si>
    <t>University of Exeter</t>
  </si>
  <si>
    <t>エクセター大学</t>
  </si>
  <si>
    <t xml:space="preserve">India </t>
  </si>
  <si>
    <t>インド</t>
  </si>
  <si>
    <t>University of Southampton</t>
  </si>
  <si>
    <t>サウサンプトン大学</t>
  </si>
  <si>
    <t xml:space="preserve">Indonesia </t>
  </si>
  <si>
    <t>インドネシア</t>
  </si>
  <si>
    <t>The University of Warwick</t>
  </si>
  <si>
    <t>ウォーリック大学</t>
    <rPh sb="6" eb="8">
      <t>ダイガク</t>
    </rPh>
    <phoneticPr fontId="20"/>
  </si>
  <si>
    <t xml:space="preserve">Iran </t>
  </si>
  <si>
    <t>イラン</t>
  </si>
  <si>
    <t>London School of Economics and Political Science, LSE</t>
  </si>
  <si>
    <t>ロンドン・スクール・オブ・エコノミクス</t>
  </si>
  <si>
    <t xml:space="preserve">Iraq </t>
  </si>
  <si>
    <t>イラク</t>
  </si>
  <si>
    <t xml:space="preserve">Ireland </t>
  </si>
  <si>
    <t>アイルランド</t>
  </si>
  <si>
    <t xml:space="preserve">Israel </t>
  </si>
  <si>
    <t>イスラエル</t>
  </si>
  <si>
    <t xml:space="preserve">Italy </t>
  </si>
  <si>
    <t>イタリア</t>
  </si>
  <si>
    <t xml:space="preserve">Jamaica </t>
  </si>
  <si>
    <t>ジャマイカ</t>
  </si>
  <si>
    <t xml:space="preserve">Japan </t>
  </si>
  <si>
    <t>日本</t>
  </si>
  <si>
    <t xml:space="preserve">Jordan </t>
  </si>
  <si>
    <t>ヨルダン</t>
  </si>
  <si>
    <t xml:space="preserve">Kazakhstan </t>
  </si>
  <si>
    <t>カザフスタン</t>
  </si>
  <si>
    <t xml:space="preserve">Kenya </t>
  </si>
  <si>
    <t>ケニア</t>
  </si>
  <si>
    <t xml:space="preserve">Kiribati </t>
  </si>
  <si>
    <t>キリバス</t>
  </si>
  <si>
    <t xml:space="preserve">Korea, South </t>
  </si>
  <si>
    <t>大韓民国</t>
  </si>
  <si>
    <t xml:space="preserve">Kosovo </t>
  </si>
  <si>
    <t>コソボ</t>
  </si>
  <si>
    <t xml:space="preserve">Kuwait </t>
  </si>
  <si>
    <t>クウェート</t>
  </si>
  <si>
    <t xml:space="preserve">Kyrgyzstan </t>
  </si>
  <si>
    <t>キルギス</t>
  </si>
  <si>
    <t xml:space="preserve">Laos </t>
  </si>
  <si>
    <t>ラオス</t>
  </si>
  <si>
    <t xml:space="preserve">Latvia </t>
  </si>
  <si>
    <t>ラトビア</t>
  </si>
  <si>
    <t xml:space="preserve">Lebanon </t>
  </si>
  <si>
    <t>レバノン</t>
  </si>
  <si>
    <t xml:space="preserve">Lesotho </t>
  </si>
  <si>
    <t>レソト王国</t>
  </si>
  <si>
    <t xml:space="preserve">Liberia </t>
  </si>
  <si>
    <t>リベリア</t>
  </si>
  <si>
    <t xml:space="preserve">Libya </t>
  </si>
  <si>
    <t>リビア</t>
  </si>
  <si>
    <t xml:space="preserve">Liechtenstein </t>
  </si>
  <si>
    <t>リヒテンシュタイン</t>
  </si>
  <si>
    <t xml:space="preserve">Lithuania </t>
  </si>
  <si>
    <t>リトアニア</t>
  </si>
  <si>
    <t xml:space="preserve">Luxembourg </t>
  </si>
  <si>
    <t>ルクセンブルグ</t>
  </si>
  <si>
    <t xml:space="preserve">Macedonia </t>
  </si>
  <si>
    <t>マケドニア</t>
  </si>
  <si>
    <t xml:space="preserve">Madagascar </t>
  </si>
  <si>
    <t>マダガスカル</t>
  </si>
  <si>
    <t xml:space="preserve">Malawi </t>
  </si>
  <si>
    <t>マラウイ</t>
  </si>
  <si>
    <t xml:space="preserve">Malaysia </t>
  </si>
  <si>
    <t>マレーシア</t>
  </si>
  <si>
    <t xml:space="preserve">Maldives </t>
  </si>
  <si>
    <t>モルディブ</t>
  </si>
  <si>
    <t xml:space="preserve">Mali </t>
  </si>
  <si>
    <t>マリ共和国</t>
  </si>
  <si>
    <t xml:space="preserve">Malta </t>
  </si>
  <si>
    <t>マルタ</t>
  </si>
  <si>
    <t xml:space="preserve">Marshall Islands </t>
  </si>
  <si>
    <t>マーシャル諸島</t>
  </si>
  <si>
    <t xml:space="preserve">Mauritania </t>
  </si>
  <si>
    <t>モーリタニア</t>
  </si>
  <si>
    <t xml:space="preserve">Mauritius </t>
  </si>
  <si>
    <t>モーリシャス共和国</t>
  </si>
  <si>
    <t xml:space="preserve">Mexico </t>
  </si>
  <si>
    <t>メキシコ</t>
  </si>
  <si>
    <t xml:space="preserve">Micronesia, Federated States of </t>
  </si>
  <si>
    <t>ミクロネシア</t>
  </si>
  <si>
    <t xml:space="preserve">Moldova </t>
  </si>
  <si>
    <t>モルドバ</t>
  </si>
  <si>
    <t xml:space="preserve">Monaco </t>
  </si>
  <si>
    <t>モナコ公国</t>
  </si>
  <si>
    <t xml:space="preserve">Mongolia </t>
  </si>
  <si>
    <t>モンゴル</t>
  </si>
  <si>
    <t xml:space="preserve">Montenegro </t>
  </si>
  <si>
    <t>モンテネグロ</t>
  </si>
  <si>
    <t xml:space="preserve">Morocco </t>
  </si>
  <si>
    <t>モロッコ</t>
  </si>
  <si>
    <t xml:space="preserve">Mozambique </t>
  </si>
  <si>
    <t>モザンビーク共和国</t>
  </si>
  <si>
    <t xml:space="preserve">Namibia </t>
  </si>
  <si>
    <t>ナミビア共和国</t>
  </si>
  <si>
    <t xml:space="preserve">Nauru </t>
  </si>
  <si>
    <t>ナウル</t>
  </si>
  <si>
    <t xml:space="preserve">Nepal </t>
  </si>
  <si>
    <t>ネパール</t>
  </si>
  <si>
    <t xml:space="preserve">Netherlands </t>
  </si>
  <si>
    <t>オランダ</t>
  </si>
  <si>
    <t xml:space="preserve">New Zealand </t>
  </si>
  <si>
    <t>ニュージーランド</t>
  </si>
  <si>
    <t xml:space="preserve">Nicaragua </t>
  </si>
  <si>
    <t>ニカラグア</t>
  </si>
  <si>
    <t xml:space="preserve">Niger </t>
  </si>
  <si>
    <t>ニジェール共和国</t>
  </si>
  <si>
    <t xml:space="preserve">Nigeria </t>
  </si>
  <si>
    <t>ナイジェリア</t>
  </si>
  <si>
    <t xml:space="preserve">Norway </t>
  </si>
  <si>
    <t>ノルウェー</t>
  </si>
  <si>
    <t xml:space="preserve">Oman </t>
  </si>
  <si>
    <t>オマーン</t>
  </si>
  <si>
    <t xml:space="preserve">Pakistan </t>
  </si>
  <si>
    <t>パキスタン</t>
  </si>
  <si>
    <t xml:space="preserve">Palau </t>
  </si>
  <si>
    <t>パラオ</t>
  </si>
  <si>
    <t xml:space="preserve">Panama </t>
  </si>
  <si>
    <t>パナマ</t>
  </si>
  <si>
    <t xml:space="preserve">Papua New Guinea </t>
  </si>
  <si>
    <t>パプアニューギニア</t>
  </si>
  <si>
    <t xml:space="preserve">Paraguay </t>
  </si>
  <si>
    <t>パラグアイ</t>
  </si>
  <si>
    <t xml:space="preserve">Peru </t>
  </si>
  <si>
    <t>ペルー</t>
  </si>
  <si>
    <t xml:space="preserve">Philippines </t>
  </si>
  <si>
    <t>フィリピン</t>
  </si>
  <si>
    <t xml:space="preserve">Poland </t>
  </si>
  <si>
    <t>ポーランド</t>
  </si>
  <si>
    <t xml:space="preserve">Portugal </t>
  </si>
  <si>
    <t>ポルトガル</t>
  </si>
  <si>
    <t xml:space="preserve">Qatar </t>
  </si>
  <si>
    <t>カタール</t>
  </si>
  <si>
    <t xml:space="preserve">Romania </t>
  </si>
  <si>
    <t>ルーマニア</t>
  </si>
  <si>
    <t xml:space="preserve">Russia </t>
  </si>
  <si>
    <t>ロシア</t>
  </si>
  <si>
    <t xml:space="preserve">Rwanda </t>
  </si>
  <si>
    <t>ルワンダ共和国</t>
  </si>
  <si>
    <t xml:space="preserve">Saint Kitts and Nevis </t>
  </si>
  <si>
    <t>セントクリストファー・ネイビス</t>
  </si>
  <si>
    <t xml:space="preserve">Saint Lucia </t>
  </si>
  <si>
    <t>セントルシア</t>
  </si>
  <si>
    <t xml:space="preserve">Saint Vincent and the Grenadines </t>
  </si>
  <si>
    <t>セントビンセントおよびグレナディーン諸島</t>
  </si>
  <si>
    <t xml:space="preserve">Samoa </t>
  </si>
  <si>
    <t>サモア</t>
  </si>
  <si>
    <t xml:space="preserve">San Marino </t>
  </si>
  <si>
    <t>サンマリノ共和国</t>
  </si>
  <si>
    <t xml:space="preserve">Sao Tome and Principe </t>
  </si>
  <si>
    <t>サントメ・プリンシペ民主共和国</t>
  </si>
  <si>
    <t xml:space="preserve">Saudi Arabia </t>
  </si>
  <si>
    <t>サウジアラビア</t>
  </si>
  <si>
    <t xml:space="preserve">Senegal </t>
  </si>
  <si>
    <t>セネガル</t>
  </si>
  <si>
    <t xml:space="preserve">Serbia </t>
  </si>
  <si>
    <t>セルビア</t>
  </si>
  <si>
    <t xml:space="preserve">Seychelles </t>
  </si>
  <si>
    <t>セイシェル共和国</t>
  </si>
  <si>
    <t xml:space="preserve">Sierra Leone </t>
  </si>
  <si>
    <t>シエラレオネ</t>
  </si>
  <si>
    <t xml:space="preserve">Singapore </t>
  </si>
  <si>
    <t>シンガポール</t>
  </si>
  <si>
    <t xml:space="preserve">Slovakia </t>
  </si>
  <si>
    <t>スロバキア</t>
  </si>
  <si>
    <t xml:space="preserve">Slovenia </t>
  </si>
  <si>
    <t>スロベニア</t>
  </si>
  <si>
    <t xml:space="preserve">Solomon Islands </t>
  </si>
  <si>
    <t>ソロモン諸島</t>
  </si>
  <si>
    <t xml:space="preserve">Somalia </t>
  </si>
  <si>
    <t>ソマリア民主共和国</t>
  </si>
  <si>
    <t xml:space="preserve">South Africa </t>
  </si>
  <si>
    <t>南アフリカ</t>
  </si>
  <si>
    <t xml:space="preserve">South Sudan </t>
  </si>
  <si>
    <t>南スーダン共和国</t>
  </si>
  <si>
    <t xml:space="preserve">Spain </t>
  </si>
  <si>
    <t>スペイン</t>
  </si>
  <si>
    <t xml:space="preserve">Sri Lanka </t>
  </si>
  <si>
    <t>スリランカ</t>
  </si>
  <si>
    <t xml:space="preserve">Sudan </t>
  </si>
  <si>
    <t>スーダン共和国</t>
  </si>
  <si>
    <t xml:space="preserve">Suriname </t>
  </si>
  <si>
    <t>スリナム共和国</t>
  </si>
  <si>
    <t xml:space="preserve">Swaziland </t>
  </si>
  <si>
    <t>スワジランド王国</t>
  </si>
  <si>
    <t xml:space="preserve">Sweden </t>
  </si>
  <si>
    <t>スウェーデン</t>
  </si>
  <si>
    <t xml:space="preserve">Switzerland </t>
  </si>
  <si>
    <t>スイス</t>
  </si>
  <si>
    <t xml:space="preserve">Syria </t>
  </si>
  <si>
    <t>シリア</t>
  </si>
  <si>
    <t>Taiwan</t>
  </si>
  <si>
    <t>台湾</t>
    <rPh sb="0" eb="2">
      <t>タイワン</t>
    </rPh>
    <phoneticPr fontId="16"/>
  </si>
  <si>
    <t xml:space="preserve">Tajikistan </t>
  </si>
  <si>
    <t>タジキスタン</t>
  </si>
  <si>
    <t xml:space="preserve">Tanzania </t>
  </si>
  <si>
    <t>タンザニア</t>
  </si>
  <si>
    <t xml:space="preserve">Thailand </t>
  </si>
  <si>
    <t>タイ</t>
  </si>
  <si>
    <t xml:space="preserve">Timor-Leste </t>
  </si>
  <si>
    <t>東ティモール</t>
  </si>
  <si>
    <t xml:space="preserve">Togo </t>
  </si>
  <si>
    <t>トーゴ共和国</t>
  </si>
  <si>
    <t xml:space="preserve">Tonga </t>
  </si>
  <si>
    <t>トンガ</t>
  </si>
  <si>
    <t xml:space="preserve">Trinidad and Tobago </t>
  </si>
  <si>
    <t>トリニダード・トバゴ</t>
  </si>
  <si>
    <t xml:space="preserve">Tunisia </t>
  </si>
  <si>
    <t>チュニジア</t>
  </si>
  <si>
    <t xml:space="preserve">Turkey </t>
  </si>
  <si>
    <t>トルコ</t>
  </si>
  <si>
    <t xml:space="preserve">Turkmenistan </t>
  </si>
  <si>
    <t>トルクメニスタン</t>
  </si>
  <si>
    <t xml:space="preserve">Tuvalu </t>
  </si>
  <si>
    <t>ツバル</t>
  </si>
  <si>
    <t xml:space="preserve">Uganda </t>
  </si>
  <si>
    <t>ウガンダ</t>
  </si>
  <si>
    <t xml:space="preserve">Ukraine </t>
  </si>
  <si>
    <t>ウクライナ</t>
  </si>
  <si>
    <t xml:space="preserve">United Arab Emirates </t>
  </si>
  <si>
    <t>アラブ首長国連邦</t>
  </si>
  <si>
    <t xml:space="preserve">United Kingdom </t>
  </si>
  <si>
    <t>英国</t>
  </si>
  <si>
    <t xml:space="preserve">United States </t>
  </si>
  <si>
    <t>アメリカ合衆国</t>
  </si>
  <si>
    <t xml:space="preserve">Uruguay </t>
  </si>
  <si>
    <t>ウルグアイ</t>
  </si>
  <si>
    <t xml:space="preserve">Uzbekistan </t>
  </si>
  <si>
    <t>ウズベキスタン</t>
  </si>
  <si>
    <t xml:space="preserve">Vanuatu </t>
  </si>
  <si>
    <t>バヌアツ</t>
  </si>
  <si>
    <t xml:space="preserve">Venezuela </t>
  </si>
  <si>
    <t>ベネズエラ</t>
  </si>
  <si>
    <t xml:space="preserve">Vietnam </t>
  </si>
  <si>
    <t>ベトナム</t>
  </si>
  <si>
    <t xml:space="preserve">Yemen </t>
  </si>
  <si>
    <t>イエメン</t>
  </si>
  <si>
    <t xml:space="preserve">Zambia </t>
  </si>
  <si>
    <t>ザンビア</t>
  </si>
  <si>
    <r>
      <rPr>
        <b/>
        <sz val="12"/>
        <color theme="1"/>
        <rFont val="Meiryo UI"/>
        <family val="3"/>
        <charset val="128"/>
      </rPr>
      <t>【UTokyo】Nomination Sheet</t>
    </r>
    <r>
      <rPr>
        <b/>
        <sz val="9"/>
        <color theme="1"/>
        <rFont val="Meiryo UI"/>
        <family val="3"/>
        <charset val="128"/>
      </rPr>
      <t xml:space="preserve">
University-wide Student Exchange Program (USTEP) 
 </t>
    </r>
    <r>
      <rPr>
        <b/>
        <sz val="9"/>
        <color rgb="FFFF0000"/>
        <rFont val="Meiryo UI"/>
        <family val="3"/>
        <charset val="128"/>
      </rPr>
      <t>【Deadline: FEBRUARY 14】</t>
    </r>
    <phoneticPr fontId="1"/>
  </si>
  <si>
    <t>The University of Manchester</t>
    <phoneticPr fontId="1"/>
  </si>
  <si>
    <t>マンチェスター大学</t>
    <rPh sb="7" eb="9">
      <t>ダイガク</t>
    </rPh>
    <phoneticPr fontId="1"/>
  </si>
  <si>
    <t>1 semester [Spring]</t>
    <phoneticPr fontId="1"/>
  </si>
  <si>
    <t>2 semesters [Spring, Autumn]</t>
    <phoneticPr fontId="1"/>
  </si>
  <si>
    <t>1 semester [Autumn]</t>
    <phoneticPr fontId="1"/>
  </si>
  <si>
    <t>2 semesters [Autumn, Spring]</t>
    <phoneticPr fontId="1"/>
  </si>
  <si>
    <t>2022年4月～2022年8月</t>
    <rPh sb="4" eb="5">
      <t>ネン</t>
    </rPh>
    <rPh sb="6" eb="7">
      <t>ガツ</t>
    </rPh>
    <rPh sb="12" eb="13">
      <t>ネン</t>
    </rPh>
    <rPh sb="14" eb="15">
      <t>ガツ</t>
    </rPh>
    <phoneticPr fontId="1"/>
  </si>
  <si>
    <t>2022年4月～2023年3月</t>
    <rPh sb="4" eb="5">
      <t>ネン</t>
    </rPh>
    <phoneticPr fontId="1"/>
  </si>
  <si>
    <t>2021年9月/10月～2022年3月</t>
    <rPh sb="4" eb="5">
      <t>ネン</t>
    </rPh>
    <rPh sb="6" eb="7">
      <t>ガツ</t>
    </rPh>
    <rPh sb="10" eb="11">
      <t>ガツ</t>
    </rPh>
    <rPh sb="16" eb="17">
      <t>ネン</t>
    </rPh>
    <rPh sb="18" eb="19">
      <t>ガツ</t>
    </rPh>
    <phoneticPr fontId="1"/>
  </si>
  <si>
    <t>2021年9月/10月～2022年8月</t>
    <rPh sb="4" eb="5">
      <t>ネン</t>
    </rPh>
    <rPh sb="6" eb="7">
      <t>ガツ</t>
    </rPh>
    <rPh sb="10" eb="11">
      <t>ガツ</t>
    </rPh>
    <rPh sb="16" eb="17">
      <t>ネン</t>
    </rPh>
    <rPh sb="18" eb="19">
      <t>ガツ</t>
    </rPh>
    <phoneticPr fontId="1"/>
  </si>
  <si>
    <t>高麗大学校</t>
    <phoneticPr fontId="1"/>
  </si>
  <si>
    <t>Important Note:</t>
    <phoneticPr fontId="1"/>
  </si>
  <si>
    <t>If there has been a personnel change in charge of outbound exchange to our institution within the past year, please check this box.</t>
    <phoneticPr fontId="1"/>
  </si>
  <si>
    <t>Postal address where necessary documents should be sent</t>
    <phoneticPr fontId="1"/>
  </si>
  <si>
    <r>
      <rPr>
        <b/>
        <sz val="12"/>
        <color theme="1"/>
        <rFont val="Meiryo UI"/>
        <family val="3"/>
        <charset val="128"/>
      </rPr>
      <t>Coordinator Information</t>
    </r>
    <r>
      <rPr>
        <b/>
        <sz val="9"/>
        <color theme="1"/>
        <rFont val="Meiryo UI"/>
        <family val="3"/>
        <charset val="128"/>
      </rPr>
      <t xml:space="preserve">
</t>
    </r>
    <r>
      <rPr>
        <sz val="9"/>
        <rFont val="Meiryo UI"/>
        <family val="3"/>
        <charset val="128"/>
      </rPr>
      <t>*We will use this information to send acceptance letter, official transcripts etc.</t>
    </r>
    <phoneticPr fontId="1"/>
  </si>
  <si>
    <r>
      <t xml:space="preserve">*1. If the student is 2nd year Bachelor's level, please confirm he/she belongs to a three-year undergraduate program and will have completed the first semester of the second year before starting at UTokyo. </t>
    </r>
    <r>
      <rPr>
        <u/>
        <sz val="10"/>
        <rFont val="Meiryo UI"/>
        <family val="3"/>
        <charset val="128"/>
      </rPr>
      <t>Please alert us about such students, if any, in your email message to us.</t>
    </r>
    <phoneticPr fontId="1"/>
  </si>
  <si>
    <r>
      <t xml:space="preserve">*2．In principle, the intended period of study cannot be changed. </t>
    </r>
    <r>
      <rPr>
        <u/>
        <sz val="10"/>
        <rFont val="Meiryo UI"/>
        <family val="3"/>
        <charset val="128"/>
      </rPr>
      <t>Please make sure the student(s) clearly understand the period of study at UTokyo</t>
    </r>
    <r>
      <rPr>
        <sz val="10"/>
        <rFont val="Meiryo UI"/>
        <family val="3"/>
        <charset val="128"/>
      </rPr>
      <t>.</t>
    </r>
    <phoneticPr fontId="1"/>
  </si>
  <si>
    <r>
      <t xml:space="preserve">*3. Please make sure all of the nominees meet the program requirements. If there is a spercific language requirement, </t>
    </r>
    <r>
      <rPr>
        <u/>
        <sz val="10"/>
        <rFont val="Meiryo UI"/>
        <family val="3"/>
        <charset val="128"/>
      </rPr>
      <t>an official certificate of score(s) or level(s) is required</t>
    </r>
    <r>
      <rPr>
        <sz val="10"/>
        <rFont val="Meiryo UI"/>
        <family val="3"/>
        <charset val="128"/>
      </rPr>
      <t>.</t>
    </r>
    <phoneticPr fontId="1"/>
  </si>
  <si>
    <r>
      <t xml:space="preserve">*4. Academic transcript </t>
    </r>
    <r>
      <rPr>
        <u/>
        <sz val="10"/>
        <rFont val="Meiryo UI"/>
        <family val="3"/>
        <charset val="128"/>
      </rPr>
      <t>with grading scale</t>
    </r>
    <r>
      <rPr>
        <sz val="10"/>
        <rFont val="Meiryo UI"/>
        <family val="3"/>
        <charset val="128"/>
      </rPr>
      <t xml:space="preserve"> and recommendation letter must be sent by Program Coordinator.</t>
    </r>
    <r>
      <rPr>
        <b/>
        <sz val="10"/>
        <rFont val="Meiryo UI"/>
        <family val="3"/>
        <charset val="128"/>
      </rPr>
      <t xml:space="preserve">  【Deadline: February 28】</t>
    </r>
    <phoneticPr fontId="1"/>
  </si>
  <si>
    <r>
      <t xml:space="preserve">By checking this box, I agree to the Privacy Policy:
</t>
    </r>
    <r>
      <rPr>
        <sz val="10"/>
        <color theme="1"/>
        <rFont val="Meiryo UI"/>
        <family val="3"/>
        <charset val="128"/>
      </rPr>
      <t>Personal information will be handled in accordance with the Act on the Protection of Personal Information Held by Independent Administrative Agencies and the Rules and Regulations for the Proper Management of Personal Information,etc. held by The University of Tokyo.
- Personal information obtained through the nomination process will be used for processing of applications.
- The University of Tokyo will only use the personal information obtained through the nomination process for the sole purpose of the operation and management of the program.</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</si>
</sst>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1C09]dd\ mmmm\ yyyy;@"/>
    <numFmt numFmtId="177" formatCode="00"/>
    <numFmt numFmtId="178" formatCode="0_ "/>
    <numFmt numFmtId="179" formatCode="yyyy/mm/dd;@"/>
  </numFmts>
  <fonts count="31" x14ac:knownFonts="1">
    <font>
      <sz val="11"/>
      <color theme="1"/>
      <name val="ＭＳ Ｐゴシック"/>
      <family val="2"/>
      <charset val="128"/>
      <scheme val="minor"/>
    </font>
    <font>
      <sz val="6"/>
      <name val="ＭＳ Ｐゴシック"/>
      <family val="2"/>
      <charset val="128"/>
      <scheme val="minor"/>
    </font>
    <font>
      <b/>
      <sz val="9"/>
      <color theme="1"/>
      <name val="Meiryo UI"/>
      <family val="3"/>
      <charset val="128"/>
    </font>
    <font>
      <sz val="9"/>
      <color theme="1"/>
      <name val="ＭＳ Ｐゴシック"/>
      <family val="2"/>
      <charset val="128"/>
      <scheme val="minor"/>
    </font>
    <font>
      <sz val="9"/>
      <color theme="1"/>
      <name val="Meiryo UI"/>
      <family val="3"/>
      <charset val="128"/>
    </font>
    <font>
      <sz val="9"/>
      <name val="Meiryo UI"/>
      <family val="3"/>
      <charset val="128"/>
    </font>
    <font>
      <sz val="9"/>
      <name val="ＭＳ Ｐゴシック"/>
      <family val="2"/>
      <charset val="128"/>
      <scheme val="minor"/>
    </font>
    <font>
      <b/>
      <sz val="12"/>
      <color theme="1"/>
      <name val="Meiryo UI"/>
      <family val="3"/>
      <charset val="128"/>
    </font>
    <font>
      <sz val="11"/>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u/>
      <sz val="11"/>
      <color theme="10"/>
      <name val="ＭＳ Ｐゴシック"/>
      <family val="2"/>
      <scheme val="minor"/>
    </font>
    <font>
      <sz val="11"/>
      <color theme="1"/>
      <name val="ＭＳ Ｐゴシック"/>
      <family val="3"/>
      <charset val="128"/>
      <scheme val="minor"/>
    </font>
    <font>
      <sz val="11"/>
      <color rgb="FF002060"/>
      <name val="ＭＳ Ｐゴシック"/>
      <family val="3"/>
      <charset val="128"/>
      <scheme val="minor"/>
    </font>
    <font>
      <sz val="11"/>
      <name val="Arial"/>
      <family val="2"/>
    </font>
    <font>
      <sz val="11"/>
      <name val="ＭＳ Ｐゴシック"/>
      <family val="3"/>
      <charset val="128"/>
    </font>
    <font>
      <u/>
      <sz val="12"/>
      <color theme="10"/>
      <name val="Calibri"/>
      <family val="2"/>
    </font>
    <font>
      <u/>
      <sz val="11"/>
      <color theme="10"/>
      <name val="ＭＳ Ｐゴシック"/>
      <family val="2"/>
      <charset val="128"/>
      <scheme val="minor"/>
    </font>
    <font>
      <sz val="10"/>
      <color theme="1"/>
      <name val="Meiryo UI"/>
      <family val="3"/>
      <charset val="128"/>
    </font>
    <font>
      <sz val="11"/>
      <color theme="1"/>
      <name val="Meiryo UI"/>
      <family val="3"/>
      <charset val="128"/>
    </font>
    <font>
      <sz val="11"/>
      <color theme="1"/>
      <name val="ＭＳ Ｐゴシック"/>
      <family val="2"/>
      <charset val="128"/>
      <scheme val="minor"/>
    </font>
    <font>
      <b/>
      <sz val="9"/>
      <color rgb="FFFF0000"/>
      <name val="Meiryo UI"/>
      <family val="3"/>
      <charset val="128"/>
    </font>
    <font>
      <sz val="10"/>
      <name val="Meiryo UI"/>
      <family val="3"/>
      <charset val="128"/>
    </font>
    <font>
      <b/>
      <u/>
      <sz val="12"/>
      <color rgb="FFFF0000"/>
      <name val="Meiryo UI"/>
      <family val="3"/>
      <charset val="128"/>
    </font>
    <font>
      <sz val="18"/>
      <color theme="1"/>
      <name val="Meiryo UI"/>
      <family val="3"/>
      <charset val="128"/>
    </font>
    <font>
      <b/>
      <u/>
      <sz val="9"/>
      <color theme="1"/>
      <name val="Meiryo UI"/>
      <family val="3"/>
      <charset val="128"/>
    </font>
    <font>
      <sz val="12"/>
      <color theme="1"/>
      <name val="Meiryo UI"/>
      <family val="3"/>
      <charset val="128"/>
    </font>
    <font>
      <sz val="12"/>
      <color theme="1"/>
      <name val="ＭＳ Ｐゴシック"/>
      <family val="2"/>
      <charset val="128"/>
      <scheme val="minor"/>
    </font>
    <font>
      <u/>
      <sz val="10"/>
      <name val="Meiryo UI"/>
      <family val="3"/>
      <charset val="128"/>
    </font>
    <font>
      <sz val="11"/>
      <name val="ＭＳ Ｐゴシック"/>
      <family val="2"/>
      <charset val="128"/>
      <scheme val="minor"/>
    </font>
    <font>
      <b/>
      <sz val="10"/>
      <name val="Meiryo UI"/>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7"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8" fillId="0" borderId="0"/>
    <xf numFmtId="0" fontId="17" fillId="0" borderId="0" applyNumberFormat="0" applyFill="0" applyBorder="0" applyAlignment="0" applyProtection="0">
      <alignment vertical="center"/>
    </xf>
  </cellStyleXfs>
  <cellXfs count="106">
    <xf numFmtId="0" fontId="0" fillId="0" borderId="0" xfId="0">
      <alignment vertical="center"/>
    </xf>
    <xf numFmtId="0" fontId="3" fillId="0" borderId="0" xfId="0" applyFont="1">
      <alignment vertical="center"/>
    </xf>
    <xf numFmtId="0" fontId="4" fillId="0" borderId="0" xfId="0" applyFont="1" applyAlignment="1">
      <alignment horizontal="center" vertical="center"/>
    </xf>
    <xf numFmtId="176" fontId="4" fillId="0" borderId="0" xfId="0" applyNumberFormat="1" applyFont="1" applyAlignment="1">
      <alignment horizontal="left" vertical="center"/>
    </xf>
    <xf numFmtId="0" fontId="4" fillId="0" borderId="0" xfId="0" applyFont="1">
      <alignment vertical="center"/>
    </xf>
    <xf numFmtId="0" fontId="2" fillId="2" borderId="1" xfId="0" applyFont="1" applyFill="1" applyBorder="1">
      <alignment vertical="center"/>
    </xf>
    <xf numFmtId="0" fontId="2" fillId="2" borderId="1" xfId="0" applyFont="1" applyFill="1" applyBorder="1" applyAlignment="1">
      <alignment vertical="center" wrapText="1"/>
    </xf>
    <xf numFmtId="0" fontId="6" fillId="0" borderId="0" xfId="0" applyFont="1">
      <alignment vertical="center"/>
    </xf>
    <xf numFmtId="176" fontId="3" fillId="0" borderId="0" xfId="0" applyNumberFormat="1" applyFont="1" applyAlignment="1">
      <alignment horizontal="left" vertical="center"/>
    </xf>
    <xf numFmtId="0" fontId="4" fillId="0" borderId="1" xfId="0" applyFont="1" applyBorder="1" applyAlignment="1">
      <alignment horizontal="right" vertical="center"/>
    </xf>
    <xf numFmtId="0" fontId="9" fillId="0" borderId="1" xfId="1" applyFont="1" applyBorder="1"/>
    <xf numFmtId="0" fontId="9" fillId="0" borderId="0" xfId="1" applyFont="1"/>
    <xf numFmtId="0" fontId="10" fillId="0" borderId="1" xfId="1" applyFont="1" applyBorder="1"/>
    <xf numFmtId="0" fontId="9" fillId="0" borderId="0" xfId="1" applyFont="1" applyAlignment="1">
      <alignment horizontal="left"/>
    </xf>
    <xf numFmtId="0" fontId="9" fillId="0" borderId="2" xfId="1" applyFont="1" applyBorder="1"/>
    <xf numFmtId="177" fontId="9" fillId="0" borderId="1" xfId="1" applyNumberFormat="1" applyFont="1" applyBorder="1"/>
    <xf numFmtId="0" fontId="12" fillId="0" borderId="1" xfId="0" applyFont="1" applyFill="1" applyBorder="1" applyAlignment="1">
      <alignment horizontal="left" vertical="center" wrapText="1"/>
    </xf>
    <xf numFmtId="178" fontId="12" fillId="0" borderId="3" xfId="0" applyNumberFormat="1" applyFont="1" applyBorder="1" applyAlignment="1">
      <alignment horizontal="left" vertical="center"/>
    </xf>
    <xf numFmtId="0" fontId="9" fillId="0" borderId="2" xfId="1" applyFont="1" applyFill="1" applyBorder="1"/>
    <xf numFmtId="0" fontId="12" fillId="0" borderId="1" xfId="0" applyFont="1" applyBorder="1" applyAlignment="1">
      <alignment horizontal="left" vertical="center" wrapText="1"/>
    </xf>
    <xf numFmtId="0" fontId="13" fillId="0" borderId="1" xfId="0" applyFont="1" applyFill="1" applyBorder="1" applyAlignment="1">
      <alignment horizontal="left" vertical="center" wrapText="1"/>
    </xf>
    <xf numFmtId="0" fontId="10" fillId="0" borderId="0" xfId="1" applyFont="1"/>
    <xf numFmtId="0" fontId="0" fillId="0" borderId="1" xfId="0" applyBorder="1" applyAlignment="1">
      <alignment vertical="center" wrapText="1"/>
    </xf>
    <xf numFmtId="0" fontId="9" fillId="0" borderId="1" xfId="1" applyFont="1" applyFill="1" applyBorder="1"/>
    <xf numFmtId="0" fontId="9" fillId="0" borderId="1" xfId="1" applyFont="1" applyFill="1" applyBorder="1" applyAlignment="1">
      <alignment wrapText="1"/>
    </xf>
    <xf numFmtId="0" fontId="14" fillId="0" borderId="4" xfId="0" applyFont="1" applyFill="1" applyBorder="1" applyAlignment="1">
      <alignment horizontal="left" vertical="center" wrapText="1"/>
    </xf>
    <xf numFmtId="0" fontId="15" fillId="0" borderId="4" xfId="0" applyFont="1" applyFill="1" applyBorder="1" applyAlignment="1">
      <alignment horizontal="left" vertical="center" wrapText="1"/>
    </xf>
    <xf numFmtId="0" fontId="9" fillId="0" borderId="2" xfId="1" applyFont="1" applyBorder="1" applyAlignment="1">
      <alignment horizontal="left" vertical="center"/>
    </xf>
    <xf numFmtId="0" fontId="9" fillId="0" borderId="1" xfId="1" applyFont="1" applyBorder="1" applyAlignment="1">
      <alignment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9" fillId="0" borderId="1" xfId="1" applyFont="1" applyBorder="1" applyAlignment="1">
      <alignment vertical="center" wrapText="1"/>
    </xf>
    <xf numFmtId="0" fontId="9" fillId="0" borderId="0" xfId="1" applyFont="1" applyBorder="1"/>
    <xf numFmtId="0" fontId="9" fillId="0" borderId="0" xfId="1" applyFont="1" applyAlignment="1">
      <alignment wrapText="1"/>
    </xf>
    <xf numFmtId="0" fontId="14" fillId="0" borderId="1" xfId="0" applyFont="1" applyFill="1" applyBorder="1">
      <alignment vertical="center"/>
    </xf>
    <xf numFmtId="0" fontId="15" fillId="0" borderId="1" xfId="2" applyFont="1" applyFill="1" applyBorder="1" applyAlignment="1">
      <alignment horizontal="left" vertical="center" wrapText="1"/>
    </xf>
    <xf numFmtId="0" fontId="14" fillId="0" borderId="1" xfId="2" applyFont="1" applyFill="1" applyBorder="1" applyAlignment="1">
      <alignment horizontal="left" vertical="center" wrapText="1"/>
    </xf>
    <xf numFmtId="0" fontId="5" fillId="0" borderId="0" xfId="0" applyFont="1" applyAlignment="1">
      <alignment horizontal="right" vertical="center"/>
    </xf>
    <xf numFmtId="0" fontId="18" fillId="4" borderId="1" xfId="0" applyFont="1" applyFill="1" applyBorder="1">
      <alignment vertical="center"/>
    </xf>
    <xf numFmtId="0" fontId="18" fillId="4" borderId="1" xfId="0" applyFont="1" applyFill="1" applyBorder="1" applyAlignment="1">
      <alignment vertical="center" wrapText="1"/>
    </xf>
    <xf numFmtId="0" fontId="19" fillId="0" borderId="0" xfId="0" applyFont="1">
      <alignment vertical="center"/>
    </xf>
    <xf numFmtId="0" fontId="19" fillId="0" borderId="1" xfId="0" applyFont="1" applyBorder="1">
      <alignment vertical="center"/>
    </xf>
    <xf numFmtId="179" fontId="19" fillId="0" borderId="1" xfId="0" applyNumberFormat="1" applyFont="1" applyBorder="1">
      <alignment vertical="center"/>
    </xf>
    <xf numFmtId="0" fontId="19" fillId="0" borderId="1" xfId="0" applyFont="1" applyFill="1" applyBorder="1">
      <alignment vertical="center"/>
    </xf>
    <xf numFmtId="0" fontId="19" fillId="0" borderId="1" xfId="0" applyFont="1" applyBorder="1" applyAlignment="1">
      <alignment vertical="center" wrapText="1"/>
    </xf>
    <xf numFmtId="0" fontId="19" fillId="0" borderId="0" xfId="0" applyFont="1" applyAlignment="1">
      <alignment vertical="center" wrapText="1"/>
    </xf>
    <xf numFmtId="0" fontId="18" fillId="0" borderId="1" xfId="0" applyFont="1" applyBorder="1">
      <alignment vertical="center"/>
    </xf>
    <xf numFmtId="0" fontId="19" fillId="5" borderId="1" xfId="0" applyFont="1" applyFill="1" applyBorder="1">
      <alignment vertical="center"/>
    </xf>
    <xf numFmtId="0" fontId="18" fillId="4" borderId="3" xfId="0" applyFont="1" applyFill="1" applyBorder="1">
      <alignment vertical="center"/>
    </xf>
    <xf numFmtId="0" fontId="18" fillId="0" borderId="3" xfId="0" applyFont="1" applyBorder="1">
      <alignment vertical="center"/>
    </xf>
    <xf numFmtId="0" fontId="12" fillId="0" borderId="1" xfId="1" applyFont="1" applyFill="1" applyBorder="1"/>
    <xf numFmtId="0" fontId="8" fillId="0" borderId="1" xfId="1" applyFont="1" applyFill="1" applyBorder="1"/>
    <xf numFmtId="0" fontId="4" fillId="0" borderId="1" xfId="0" applyFont="1" applyBorder="1" applyAlignment="1">
      <alignment horizontal="right" vertical="center" wrapText="1"/>
    </xf>
    <xf numFmtId="0" fontId="9" fillId="0" borderId="3" xfId="1" applyFont="1" applyBorder="1" applyAlignment="1">
      <alignment wrapText="1"/>
    </xf>
    <xf numFmtId="0" fontId="9" fillId="0" borderId="6" xfId="1" applyFont="1" applyBorder="1" applyAlignment="1">
      <alignment horizontal="left" vertical="center"/>
    </xf>
    <xf numFmtId="0" fontId="15" fillId="0" borderId="2" xfId="0" applyFont="1" applyFill="1" applyBorder="1" applyAlignment="1">
      <alignment horizontal="left" vertical="center" wrapText="1"/>
    </xf>
    <xf numFmtId="176" fontId="2" fillId="2" borderId="1" xfId="0" applyNumberFormat="1" applyFont="1" applyFill="1" applyBorder="1" applyAlignment="1">
      <alignment horizontal="left" vertical="center" wrapText="1"/>
    </xf>
    <xf numFmtId="0" fontId="5" fillId="0" borderId="1" xfId="0" applyFont="1" applyBorder="1" applyAlignment="1" applyProtection="1">
      <alignment vertical="center" wrapText="1"/>
      <protection locked="0"/>
    </xf>
    <xf numFmtId="179" fontId="5" fillId="0" borderId="1" xfId="0" applyNumberFormat="1" applyFont="1" applyBorder="1" applyAlignment="1" applyProtection="1">
      <alignment horizontal="left" vertical="center" wrapText="1"/>
      <protection locked="0"/>
    </xf>
    <xf numFmtId="177" fontId="9" fillId="0" borderId="2" xfId="1" applyNumberFormat="1" applyFont="1" applyBorder="1"/>
    <xf numFmtId="0" fontId="9" fillId="0" borderId="7" xfId="1" applyFont="1" applyBorder="1"/>
    <xf numFmtId="0" fontId="9" fillId="0" borderId="6" xfId="1" applyFont="1" applyBorder="1"/>
    <xf numFmtId="0" fontId="5" fillId="0" borderId="0" xfId="0" applyFont="1" applyBorder="1" applyAlignment="1" applyProtection="1">
      <alignment vertical="center" wrapText="1"/>
      <protection locked="0"/>
    </xf>
    <xf numFmtId="179" fontId="5" fillId="0" borderId="0" xfId="0" applyNumberFormat="1" applyFont="1" applyBorder="1" applyAlignment="1" applyProtection="1">
      <alignment horizontal="left" vertical="center" wrapText="1"/>
      <protection locked="0"/>
    </xf>
    <xf numFmtId="0" fontId="2" fillId="6" borderId="1" xfId="0" applyFont="1" applyFill="1" applyBorder="1" applyAlignment="1">
      <alignment vertical="center" wrapText="1"/>
    </xf>
    <xf numFmtId="0" fontId="24" fillId="0" borderId="1" xfId="0" applyFont="1" applyFill="1" applyBorder="1" applyAlignment="1" applyProtection="1">
      <alignment horizontal="center" vertical="center" wrapText="1"/>
      <protection locked="0"/>
    </xf>
    <xf numFmtId="49" fontId="19" fillId="0" borderId="1" xfId="0" applyNumberFormat="1" applyFont="1" applyBorder="1">
      <alignment vertical="center"/>
    </xf>
    <xf numFmtId="0" fontId="17" fillId="0" borderId="1" xfId="2" applyBorder="1" applyAlignment="1" applyProtection="1">
      <alignment vertical="center" wrapText="1" shrinkToFit="1"/>
      <protection locked="0"/>
    </xf>
    <xf numFmtId="0" fontId="22" fillId="0" borderId="0" xfId="0" applyFont="1" applyBorder="1" applyAlignment="1" applyProtection="1">
      <alignment vertical="center" wrapText="1"/>
      <protection locked="0"/>
    </xf>
    <xf numFmtId="0" fontId="2" fillId="0" borderId="0" xfId="0" applyFont="1" applyAlignment="1" applyProtection="1">
      <alignment horizontal="center" vertical="center"/>
      <protection locked="0"/>
    </xf>
    <xf numFmtId="0" fontId="0" fillId="0" borderId="9" xfId="0"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3" borderId="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4" fillId="0" borderId="2"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26" fillId="0" borderId="1" xfId="0" applyFont="1" applyFill="1" applyBorder="1" applyAlignment="1">
      <alignment horizontal="left" vertical="center" wrapText="1"/>
    </xf>
    <xf numFmtId="0" fontId="26" fillId="0" borderId="1" xfId="0" applyFont="1" applyFill="1" applyBorder="1" applyAlignment="1">
      <alignment horizontal="left" vertical="center"/>
    </xf>
    <xf numFmtId="0" fontId="27" fillId="0" borderId="1" xfId="0" applyFont="1" applyFill="1" applyBorder="1" applyAlignment="1">
      <alignment horizontal="left" vertical="center"/>
    </xf>
    <xf numFmtId="0" fontId="4" fillId="3" borderId="2"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5" xfId="0" applyFont="1" applyFill="1" applyBorder="1" applyAlignment="1">
      <alignment vertical="center" wrapText="1"/>
    </xf>
    <xf numFmtId="0" fontId="4" fillId="0" borderId="3" xfId="0" applyFont="1" applyFill="1" applyBorder="1" applyAlignment="1">
      <alignment vertical="center" wrapText="1"/>
    </xf>
    <xf numFmtId="49" fontId="4" fillId="0" borderId="1" xfId="0" applyNumberFormat="1"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14" fontId="4" fillId="0" borderId="1"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5"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23" fillId="0" borderId="6" xfId="0" applyFont="1" applyBorder="1" applyAlignment="1" applyProtection="1">
      <alignment vertical="center" wrapText="1"/>
      <protection locked="0"/>
    </xf>
    <xf numFmtId="0" fontId="0" fillId="0" borderId="8" xfId="0" applyBorder="1" applyAlignment="1">
      <alignment vertical="center"/>
    </xf>
    <xf numFmtId="0" fontId="22" fillId="0" borderId="10" xfId="0" applyFont="1" applyBorder="1" applyAlignment="1" applyProtection="1">
      <alignment vertical="center" wrapText="1"/>
      <protection locked="0"/>
    </xf>
    <xf numFmtId="0" fontId="29" fillId="0" borderId="0" xfId="0" applyFont="1" applyBorder="1" applyAlignment="1">
      <alignment vertical="center"/>
    </xf>
    <xf numFmtId="0" fontId="29" fillId="0" borderId="11" xfId="0" applyFont="1" applyBorder="1" applyAlignment="1">
      <alignment vertical="center"/>
    </xf>
    <xf numFmtId="0" fontId="29" fillId="0" borderId="0" xfId="0" applyFont="1" applyBorder="1" applyAlignment="1">
      <alignment vertical="center" wrapText="1"/>
    </xf>
    <xf numFmtId="0" fontId="29" fillId="0" borderId="11" xfId="0" applyFont="1" applyBorder="1" applyAlignment="1">
      <alignment vertical="center" wrapText="1"/>
    </xf>
    <xf numFmtId="0" fontId="22" fillId="0" borderId="12" xfId="0" applyFont="1" applyBorder="1" applyAlignment="1" applyProtection="1">
      <alignment vertical="center" wrapText="1"/>
      <protection locked="0"/>
    </xf>
    <xf numFmtId="0" fontId="29" fillId="0" borderId="13" xfId="0" applyFont="1" applyBorder="1" applyAlignment="1">
      <alignment vertical="center"/>
    </xf>
    <xf numFmtId="0" fontId="29" fillId="0" borderId="14" xfId="0" applyFont="1" applyBorder="1" applyAlignment="1">
      <alignment vertical="center"/>
    </xf>
  </cellXfs>
  <cellStyles count="3">
    <cellStyle name="ハイパーリンク" xfId="2" builtinId="8"/>
    <cellStyle name="標準" xfId="0" builtinId="0"/>
    <cellStyle name="標準 2" xfId="1" xr:uid="{00000000-0005-0000-0000-000002000000}"/>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33618</xdr:colOff>
      <xdr:row>18</xdr:row>
      <xdr:rowOff>123265</xdr:rowOff>
    </xdr:from>
    <xdr:to>
      <xdr:col>7</xdr:col>
      <xdr:colOff>515471</xdr:colOff>
      <xdr:row>18</xdr:row>
      <xdr:rowOff>459439</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3618" y="5446059"/>
          <a:ext cx="8090647" cy="336174"/>
        </a:xfrm>
        <a:prstGeom prst="rect">
          <a:avLst/>
        </a:prstGeom>
        <a:solidFill>
          <a:schemeClr val="lt1"/>
        </a:solidFill>
        <a:ln w="38100"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u="sng">
              <a:solidFill>
                <a:srgbClr val="FF0000"/>
              </a:solidFill>
              <a:latin typeface="+mn-lt"/>
            </a:rPr>
            <a:t>↓</a:t>
          </a:r>
          <a:r>
            <a:rPr kumimoji="1" lang="en-US" altLang="ja-JP" sz="1400" u="sng">
              <a:solidFill>
                <a:srgbClr val="FF0000"/>
              </a:solidFill>
              <a:latin typeface="+mn-lt"/>
            </a:rPr>
            <a:t>Please fill in this part as well. Please make sure that you have filled in all the required yellow fields.</a:t>
          </a:r>
          <a:endParaRPr kumimoji="1" lang="ja-JP" altLang="en-US" sz="1400" u="sng">
            <a:solidFill>
              <a:srgbClr val="FF0000"/>
            </a:solidFill>
            <a:latin typeface="+mn-l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20934</xdr:colOff>
      <xdr:row>13</xdr:row>
      <xdr:rowOff>121837</xdr:rowOff>
    </xdr:from>
    <xdr:to>
      <xdr:col>10</xdr:col>
      <xdr:colOff>612634</xdr:colOff>
      <xdr:row>24</xdr:row>
      <xdr:rowOff>15179</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72143" y="3125875"/>
          <a:ext cx="12942799" cy="20390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800">
              <a:solidFill>
                <a:srgbClr val="FF0000"/>
              </a:solidFill>
            </a:rPr>
            <a:t>This</a:t>
          </a:r>
          <a:r>
            <a:rPr kumimoji="1" lang="en-US" altLang="ja-JP" sz="2800" baseline="0">
              <a:solidFill>
                <a:srgbClr val="FF0000"/>
              </a:solidFill>
            </a:rPr>
            <a:t> Sheet is used only for the USTEP team. </a:t>
          </a:r>
        </a:p>
        <a:p>
          <a:r>
            <a:rPr kumimoji="1" lang="en-US" altLang="ja-JP" sz="2800" baseline="0">
              <a:solidFill>
                <a:srgbClr val="FF0000"/>
              </a:solidFill>
            </a:rPr>
            <a:t>Please do not edit it!</a:t>
          </a:r>
          <a:endParaRPr kumimoji="1" lang="en-US" altLang="ja-JP" sz="28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36"/>
  <sheetViews>
    <sheetView tabSelected="1" zoomScale="85" zoomScaleNormal="85" zoomScaleSheetLayoutView="89" workbookViewId="0">
      <selection activeCell="B20" sqref="B20:N20"/>
    </sheetView>
  </sheetViews>
  <sheetFormatPr defaultColWidth="9" defaultRowHeight="11.25" x14ac:dyDescent="0.15"/>
  <cols>
    <col min="1" max="1" width="11" style="1" customWidth="1"/>
    <col min="2" max="2" width="26.75" style="1" customWidth="1"/>
    <col min="3" max="5" width="13.25" style="1" customWidth="1"/>
    <col min="6" max="6" width="14.375" style="8" customWidth="1"/>
    <col min="7" max="7" width="7.375" style="1" bestFit="1" customWidth="1"/>
    <col min="8" max="8" width="12.75" style="1" customWidth="1"/>
    <col min="9" max="9" width="25" style="1" customWidth="1"/>
    <col min="10" max="10" width="17.875" style="1" customWidth="1"/>
    <col min="11" max="11" width="18.25" style="1" customWidth="1"/>
    <col min="12" max="12" width="23.25" style="1" customWidth="1"/>
    <col min="13" max="13" width="33.375" style="1" customWidth="1"/>
    <col min="14" max="14" width="30.375" style="1" bestFit="1" customWidth="1"/>
    <col min="15" max="16384" width="9" style="1"/>
  </cols>
  <sheetData>
    <row r="1" spans="1:14" ht="42" customHeight="1" x14ac:dyDescent="0.15">
      <c r="A1" s="71" t="s">
        <v>669</v>
      </c>
      <c r="B1" s="72"/>
      <c r="C1" s="72"/>
      <c r="D1" s="72"/>
      <c r="E1" s="72"/>
      <c r="F1" s="72"/>
      <c r="G1" s="72"/>
      <c r="H1" s="72"/>
      <c r="I1" s="72"/>
      <c r="J1" s="72"/>
      <c r="K1" s="72"/>
      <c r="L1" s="72"/>
      <c r="M1" s="72"/>
      <c r="N1" s="72"/>
    </row>
    <row r="2" spans="1:14" ht="11.25" customHeight="1" x14ac:dyDescent="0.15">
      <c r="A2" s="2"/>
      <c r="B2" s="2"/>
      <c r="C2" s="2"/>
      <c r="D2" s="2"/>
      <c r="E2" s="2"/>
      <c r="F2" s="3"/>
      <c r="G2" s="2"/>
      <c r="H2" s="2"/>
      <c r="I2" s="2"/>
      <c r="J2" s="2"/>
      <c r="K2" s="2"/>
      <c r="L2" s="2"/>
      <c r="M2" s="2"/>
      <c r="N2" s="2"/>
    </row>
    <row r="3" spans="1:14" ht="47.25" customHeight="1" x14ac:dyDescent="0.15">
      <c r="A3" s="4"/>
      <c r="B3" s="5" t="s">
        <v>0</v>
      </c>
      <c r="C3" s="5" t="s">
        <v>1</v>
      </c>
      <c r="D3" s="5" t="s">
        <v>2</v>
      </c>
      <c r="E3" s="5" t="s">
        <v>3</v>
      </c>
      <c r="F3" s="56" t="s">
        <v>4</v>
      </c>
      <c r="G3" s="5" t="s">
        <v>5</v>
      </c>
      <c r="H3" s="6" t="s">
        <v>6</v>
      </c>
      <c r="I3" s="6" t="s">
        <v>7</v>
      </c>
      <c r="J3" s="6" t="s">
        <v>8</v>
      </c>
      <c r="K3" s="6" t="s">
        <v>9</v>
      </c>
      <c r="L3" s="64" t="s">
        <v>10</v>
      </c>
      <c r="M3" s="5" t="s">
        <v>11</v>
      </c>
      <c r="N3" s="5" t="s">
        <v>12</v>
      </c>
    </row>
    <row r="4" spans="1:14" s="7" customFormat="1" ht="21" customHeight="1" x14ac:dyDescent="0.15">
      <c r="A4" s="37">
        <v>1</v>
      </c>
      <c r="B4" s="57"/>
      <c r="C4" s="57"/>
      <c r="D4" s="57"/>
      <c r="E4" s="57"/>
      <c r="F4" s="58"/>
      <c r="G4" s="57"/>
      <c r="H4" s="57"/>
      <c r="I4" s="57"/>
      <c r="J4" s="57"/>
      <c r="K4" s="57"/>
      <c r="L4" s="57"/>
      <c r="M4" s="57"/>
      <c r="N4" s="67"/>
    </row>
    <row r="5" spans="1:14" s="7" customFormat="1" ht="21" customHeight="1" x14ac:dyDescent="0.15">
      <c r="A5" s="37">
        <v>2</v>
      </c>
      <c r="B5" s="57"/>
      <c r="C5" s="57"/>
      <c r="D5" s="57"/>
      <c r="E5" s="57"/>
      <c r="F5" s="58"/>
      <c r="G5" s="57"/>
      <c r="H5" s="57"/>
      <c r="I5" s="57"/>
      <c r="J5" s="57"/>
      <c r="K5" s="57"/>
      <c r="L5" s="57"/>
      <c r="M5" s="57"/>
      <c r="N5" s="57"/>
    </row>
    <row r="6" spans="1:14" s="7" customFormat="1" ht="21" customHeight="1" x14ac:dyDescent="0.15">
      <c r="A6" s="37">
        <v>3</v>
      </c>
      <c r="B6" s="57"/>
      <c r="C6" s="57"/>
      <c r="D6" s="57"/>
      <c r="E6" s="57"/>
      <c r="F6" s="58"/>
      <c r="G6" s="57"/>
      <c r="H6" s="57"/>
      <c r="I6" s="57"/>
      <c r="J6" s="57"/>
      <c r="K6" s="57"/>
      <c r="L6" s="57"/>
      <c r="M6" s="57"/>
      <c r="N6" s="57"/>
    </row>
    <row r="7" spans="1:14" s="7" customFormat="1" ht="21" customHeight="1" x14ac:dyDescent="0.15">
      <c r="A7" s="37">
        <v>4</v>
      </c>
      <c r="B7" s="57"/>
      <c r="C7" s="57"/>
      <c r="D7" s="57"/>
      <c r="E7" s="57"/>
      <c r="F7" s="58"/>
      <c r="G7" s="57"/>
      <c r="H7" s="57"/>
      <c r="I7" s="57"/>
      <c r="J7" s="57"/>
      <c r="K7" s="57"/>
      <c r="L7" s="57"/>
      <c r="M7" s="57"/>
      <c r="N7" s="57"/>
    </row>
    <row r="8" spans="1:14" s="7" customFormat="1" ht="21" customHeight="1" x14ac:dyDescent="0.15">
      <c r="A8" s="37">
        <v>5</v>
      </c>
      <c r="B8" s="57"/>
      <c r="C8" s="57"/>
      <c r="D8" s="57"/>
      <c r="E8" s="57"/>
      <c r="F8" s="58"/>
      <c r="G8" s="57"/>
      <c r="H8" s="57"/>
      <c r="I8" s="57"/>
      <c r="J8" s="57"/>
      <c r="K8" s="57"/>
      <c r="L8" s="57"/>
      <c r="M8" s="57"/>
      <c r="N8" s="57"/>
    </row>
    <row r="9" spans="1:14" s="7" customFormat="1" ht="21" customHeight="1" x14ac:dyDescent="0.15">
      <c r="A9" s="37">
        <v>6</v>
      </c>
      <c r="B9" s="57"/>
      <c r="C9" s="57"/>
      <c r="D9" s="57"/>
      <c r="E9" s="57"/>
      <c r="F9" s="58"/>
      <c r="G9" s="57"/>
      <c r="H9" s="57"/>
      <c r="I9" s="57"/>
      <c r="J9" s="57"/>
      <c r="K9" s="57"/>
      <c r="L9" s="57"/>
      <c r="M9" s="57"/>
      <c r="N9" s="57"/>
    </row>
    <row r="10" spans="1:14" s="7" customFormat="1" ht="21" customHeight="1" x14ac:dyDescent="0.15">
      <c r="A10" s="37">
        <v>7</v>
      </c>
      <c r="B10" s="57"/>
      <c r="C10" s="57"/>
      <c r="D10" s="57"/>
      <c r="E10" s="57"/>
      <c r="F10" s="58"/>
      <c r="G10" s="57"/>
      <c r="H10" s="57"/>
      <c r="I10" s="57"/>
      <c r="J10" s="57"/>
      <c r="K10" s="57"/>
      <c r="L10" s="57"/>
      <c r="M10" s="57"/>
      <c r="N10" s="57"/>
    </row>
    <row r="11" spans="1:14" s="7" customFormat="1" ht="21" customHeight="1" x14ac:dyDescent="0.15">
      <c r="A11" s="37">
        <v>8</v>
      </c>
      <c r="B11" s="57"/>
      <c r="C11" s="57"/>
      <c r="D11" s="57"/>
      <c r="E11" s="57"/>
      <c r="F11" s="58"/>
      <c r="G11" s="57"/>
      <c r="H11" s="57"/>
      <c r="I11" s="57"/>
      <c r="J11" s="57"/>
      <c r="K11" s="57"/>
      <c r="L11" s="57"/>
      <c r="M11" s="57"/>
      <c r="N11" s="57"/>
    </row>
    <row r="12" spans="1:14" s="7" customFormat="1" ht="21" customHeight="1" x14ac:dyDescent="0.15">
      <c r="A12" s="37">
        <v>9</v>
      </c>
      <c r="B12" s="57"/>
      <c r="C12" s="57"/>
      <c r="D12" s="57"/>
      <c r="E12" s="57"/>
      <c r="F12" s="58"/>
      <c r="G12" s="57"/>
      <c r="H12" s="57"/>
      <c r="I12" s="57"/>
      <c r="J12" s="57"/>
      <c r="K12" s="57"/>
      <c r="L12" s="57"/>
      <c r="M12" s="57"/>
      <c r="N12" s="57"/>
    </row>
    <row r="13" spans="1:14" s="7" customFormat="1" ht="21" customHeight="1" x14ac:dyDescent="0.15">
      <c r="A13" s="37">
        <v>10</v>
      </c>
      <c r="B13" s="57"/>
      <c r="C13" s="57"/>
      <c r="D13" s="57"/>
      <c r="E13" s="57"/>
      <c r="F13" s="58"/>
      <c r="G13" s="57"/>
      <c r="H13" s="57"/>
      <c r="I13" s="57"/>
      <c r="J13" s="57"/>
      <c r="K13" s="57"/>
      <c r="L13" s="57"/>
      <c r="M13" s="57"/>
      <c r="N13" s="57"/>
    </row>
    <row r="14" spans="1:14" s="7" customFormat="1" ht="21" customHeight="1" x14ac:dyDescent="0.15">
      <c r="A14" s="37">
        <v>11</v>
      </c>
      <c r="B14" s="57"/>
      <c r="C14" s="57"/>
      <c r="D14" s="57"/>
      <c r="E14" s="57"/>
      <c r="F14" s="58"/>
      <c r="G14" s="57"/>
      <c r="H14" s="57"/>
      <c r="I14" s="57"/>
      <c r="J14" s="57"/>
      <c r="K14" s="57"/>
      <c r="L14" s="57"/>
      <c r="M14" s="57"/>
      <c r="N14" s="57"/>
    </row>
    <row r="15" spans="1:14" s="7" customFormat="1" ht="21" customHeight="1" x14ac:dyDescent="0.15">
      <c r="A15" s="37">
        <v>12</v>
      </c>
      <c r="B15" s="57"/>
      <c r="C15" s="57"/>
      <c r="D15" s="57"/>
      <c r="E15" s="57"/>
      <c r="F15" s="58"/>
      <c r="G15" s="57"/>
      <c r="H15" s="57"/>
      <c r="I15" s="57"/>
      <c r="J15" s="57"/>
      <c r="K15" s="57"/>
      <c r="L15" s="57"/>
      <c r="M15" s="57"/>
      <c r="N15" s="57"/>
    </row>
    <row r="16" spans="1:14" s="7" customFormat="1" ht="21" customHeight="1" x14ac:dyDescent="0.15">
      <c r="A16" s="37">
        <v>13</v>
      </c>
      <c r="B16" s="57"/>
      <c r="C16" s="57"/>
      <c r="D16" s="57"/>
      <c r="E16" s="57"/>
      <c r="F16" s="58"/>
      <c r="G16" s="57"/>
      <c r="H16" s="57"/>
      <c r="I16" s="57"/>
      <c r="J16" s="57"/>
      <c r="K16" s="57"/>
      <c r="L16" s="57"/>
      <c r="M16" s="57"/>
      <c r="N16" s="57"/>
    </row>
    <row r="17" spans="1:21" s="7" customFormat="1" ht="21" customHeight="1" x14ac:dyDescent="0.15">
      <c r="A17" s="37">
        <v>14</v>
      </c>
      <c r="B17" s="57"/>
      <c r="C17" s="57"/>
      <c r="D17" s="57"/>
      <c r="E17" s="57"/>
      <c r="F17" s="58"/>
      <c r="G17" s="57"/>
      <c r="H17" s="57"/>
      <c r="I17" s="57"/>
      <c r="J17" s="57"/>
      <c r="K17" s="57"/>
      <c r="L17" s="57"/>
      <c r="M17" s="57"/>
      <c r="N17" s="57"/>
    </row>
    <row r="18" spans="1:21" s="7" customFormat="1" ht="21" customHeight="1" x14ac:dyDescent="0.15">
      <c r="A18" s="37">
        <v>15</v>
      </c>
      <c r="B18" s="57"/>
      <c r="C18" s="57"/>
      <c r="D18" s="57"/>
      <c r="E18" s="57"/>
      <c r="F18" s="58"/>
      <c r="G18" s="57"/>
      <c r="H18" s="57"/>
      <c r="I18" s="57"/>
      <c r="J18" s="57"/>
      <c r="K18" s="57"/>
      <c r="L18" s="57"/>
      <c r="M18" s="57"/>
      <c r="N18" s="57"/>
    </row>
    <row r="19" spans="1:21" s="7" customFormat="1" ht="42.75" customHeight="1" x14ac:dyDescent="0.15">
      <c r="A19" s="37"/>
      <c r="B19" s="62"/>
      <c r="C19" s="62"/>
      <c r="D19" s="62"/>
      <c r="E19" s="62"/>
      <c r="F19" s="63"/>
      <c r="G19" s="62"/>
      <c r="H19" s="62"/>
      <c r="I19" s="62"/>
      <c r="J19" s="62"/>
      <c r="K19" s="62"/>
      <c r="L19" s="62"/>
      <c r="M19" s="62"/>
      <c r="N19" s="62"/>
    </row>
    <row r="20" spans="1:21" s="7" customFormat="1" ht="64.5" customHeight="1" x14ac:dyDescent="0.15">
      <c r="A20" s="65"/>
      <c r="B20" s="80" t="s">
        <v>689</v>
      </c>
      <c r="C20" s="81"/>
      <c r="D20" s="81"/>
      <c r="E20" s="81"/>
      <c r="F20" s="82"/>
      <c r="G20" s="82"/>
      <c r="H20" s="82"/>
      <c r="I20" s="82"/>
      <c r="J20" s="82"/>
      <c r="K20" s="82"/>
      <c r="L20" s="82"/>
      <c r="M20" s="82"/>
      <c r="N20" s="82"/>
    </row>
    <row r="21" spans="1:21" s="7" customFormat="1" ht="14.25" customHeight="1" x14ac:dyDescent="0.15">
      <c r="A21" s="37"/>
      <c r="B21" s="62"/>
      <c r="C21" s="62"/>
      <c r="D21" s="62"/>
      <c r="E21" s="62"/>
      <c r="F21" s="63"/>
      <c r="G21" s="62"/>
      <c r="H21" s="62"/>
      <c r="I21" s="62"/>
      <c r="J21" s="62"/>
      <c r="K21" s="62"/>
      <c r="L21" s="62"/>
      <c r="M21" s="62"/>
      <c r="N21" s="62"/>
    </row>
    <row r="22" spans="1:21" ht="39" customHeight="1" x14ac:dyDescent="0.15">
      <c r="A22" s="73" t="s">
        <v>684</v>
      </c>
      <c r="B22" s="74"/>
      <c r="C22" s="74"/>
      <c r="D22" s="75"/>
      <c r="F22" s="96" t="s">
        <v>681</v>
      </c>
      <c r="G22" s="97"/>
      <c r="H22" s="97"/>
      <c r="I22" s="97"/>
      <c r="J22" s="97"/>
      <c r="K22" s="97"/>
      <c r="L22" s="97"/>
      <c r="M22" s="97"/>
      <c r="N22" s="70"/>
      <c r="O22" s="69"/>
      <c r="P22" s="69"/>
      <c r="Q22" s="69"/>
      <c r="R22" s="69"/>
      <c r="S22" s="69"/>
      <c r="T22" s="69"/>
      <c r="U22" s="69"/>
    </row>
    <row r="23" spans="1:21" ht="36.75" customHeight="1" x14ac:dyDescent="0.15">
      <c r="A23" s="86" t="s">
        <v>682</v>
      </c>
      <c r="B23" s="87"/>
      <c r="C23" s="88"/>
      <c r="D23" s="65"/>
      <c r="F23" s="98" t="s">
        <v>685</v>
      </c>
      <c r="G23" s="99"/>
      <c r="H23" s="99"/>
      <c r="I23" s="99"/>
      <c r="J23" s="99"/>
      <c r="K23" s="99"/>
      <c r="L23" s="99"/>
      <c r="M23" s="99"/>
      <c r="N23" s="100"/>
      <c r="O23" s="68"/>
      <c r="P23" s="68"/>
      <c r="Q23" s="68"/>
      <c r="R23" s="68"/>
      <c r="S23" s="68"/>
      <c r="T23" s="68"/>
      <c r="U23" s="68"/>
    </row>
    <row r="24" spans="1:21" ht="25.5" customHeight="1" x14ac:dyDescent="0.15">
      <c r="A24" s="9" t="s">
        <v>14</v>
      </c>
      <c r="B24" s="76"/>
      <c r="C24" s="77"/>
      <c r="D24" s="78"/>
      <c r="E24" s="4"/>
      <c r="F24" s="98" t="s">
        <v>686</v>
      </c>
      <c r="G24" s="101"/>
      <c r="H24" s="101"/>
      <c r="I24" s="101"/>
      <c r="J24" s="101"/>
      <c r="K24" s="101"/>
      <c r="L24" s="101"/>
      <c r="M24" s="101"/>
      <c r="N24" s="102"/>
      <c r="O24" s="68"/>
      <c r="P24" s="68"/>
      <c r="Q24" s="68"/>
      <c r="R24" s="68"/>
      <c r="S24" s="68"/>
      <c r="T24" s="68"/>
      <c r="U24" s="68"/>
    </row>
    <row r="25" spans="1:21" ht="25.5" customHeight="1" x14ac:dyDescent="0.15">
      <c r="A25" s="9" t="s">
        <v>15</v>
      </c>
      <c r="B25" s="76"/>
      <c r="C25" s="77"/>
      <c r="D25" s="78"/>
      <c r="E25" s="4"/>
      <c r="F25" s="98" t="s">
        <v>687</v>
      </c>
      <c r="G25" s="99"/>
      <c r="H25" s="99"/>
      <c r="I25" s="99"/>
      <c r="J25" s="99"/>
      <c r="K25" s="99"/>
      <c r="L25" s="99"/>
      <c r="M25" s="99"/>
      <c r="N25" s="100"/>
      <c r="O25" s="68"/>
      <c r="P25" s="68"/>
      <c r="Q25" s="68"/>
      <c r="R25" s="68"/>
      <c r="S25" s="68"/>
      <c r="T25" s="68"/>
      <c r="U25" s="68"/>
    </row>
    <row r="26" spans="1:21" ht="25.5" customHeight="1" x14ac:dyDescent="0.15">
      <c r="A26" s="9" t="s">
        <v>16</v>
      </c>
      <c r="B26" s="79"/>
      <c r="C26" s="79"/>
      <c r="D26" s="79"/>
      <c r="E26" s="4"/>
      <c r="F26" s="103" t="s">
        <v>688</v>
      </c>
      <c r="G26" s="104"/>
      <c r="H26" s="104"/>
      <c r="I26" s="104"/>
      <c r="J26" s="104"/>
      <c r="K26" s="104"/>
      <c r="L26" s="104"/>
      <c r="M26" s="104"/>
      <c r="N26" s="105"/>
      <c r="O26" s="68"/>
      <c r="P26" s="68"/>
      <c r="Q26" s="68"/>
      <c r="R26" s="68"/>
      <c r="S26" s="68"/>
      <c r="T26" s="68"/>
      <c r="U26" s="68"/>
    </row>
    <row r="27" spans="1:21" ht="25.5" customHeight="1" x14ac:dyDescent="0.15">
      <c r="A27" s="9" t="s">
        <v>17</v>
      </c>
      <c r="B27" s="79"/>
      <c r="C27" s="79"/>
      <c r="D27" s="79"/>
      <c r="E27" s="4"/>
    </row>
    <row r="28" spans="1:21" ht="12" customHeight="1" x14ac:dyDescent="0.15">
      <c r="A28" s="83" t="s">
        <v>683</v>
      </c>
      <c r="B28" s="84"/>
      <c r="C28" s="84"/>
      <c r="D28" s="85"/>
      <c r="E28" s="4"/>
    </row>
    <row r="29" spans="1:21" ht="29.25" customHeight="1" x14ac:dyDescent="0.15">
      <c r="A29" s="52" t="s">
        <v>18</v>
      </c>
      <c r="B29" s="90"/>
      <c r="C29" s="90"/>
      <c r="D29" s="90"/>
      <c r="E29" s="4"/>
    </row>
    <row r="30" spans="1:21" ht="29.25" customHeight="1" x14ac:dyDescent="0.15">
      <c r="A30" s="52" t="s">
        <v>19</v>
      </c>
      <c r="B30" s="91"/>
      <c r="C30" s="92"/>
      <c r="D30" s="92"/>
      <c r="E30" s="4"/>
    </row>
    <row r="31" spans="1:21" ht="29.25" customHeight="1" x14ac:dyDescent="0.15">
      <c r="A31" s="52" t="s">
        <v>20</v>
      </c>
      <c r="B31" s="93"/>
      <c r="C31" s="94"/>
      <c r="D31" s="95"/>
      <c r="E31" s="4"/>
    </row>
    <row r="32" spans="1:21" ht="29.25" customHeight="1" x14ac:dyDescent="0.15">
      <c r="A32" s="52" t="s">
        <v>21</v>
      </c>
      <c r="B32" s="90"/>
      <c r="C32" s="90"/>
      <c r="D32" s="90"/>
      <c r="E32" s="4"/>
    </row>
    <row r="33" spans="1:5" ht="29.25" customHeight="1" x14ac:dyDescent="0.15">
      <c r="A33" s="52" t="s">
        <v>22</v>
      </c>
      <c r="B33" s="89"/>
      <c r="C33" s="89"/>
      <c r="D33" s="89"/>
      <c r="E33" s="4"/>
    </row>
    <row r="34" spans="1:5" ht="29.25" customHeight="1" x14ac:dyDescent="0.15">
      <c r="A34" s="52" t="s">
        <v>23</v>
      </c>
      <c r="B34" s="90"/>
      <c r="C34" s="90"/>
      <c r="D34" s="90"/>
      <c r="E34" s="4"/>
    </row>
    <row r="35" spans="1:5" ht="12" customHeight="1" x14ac:dyDescent="0.15">
      <c r="A35" s="83" t="s">
        <v>24</v>
      </c>
      <c r="B35" s="84"/>
      <c r="C35" s="84"/>
      <c r="D35" s="85"/>
      <c r="E35" s="4"/>
    </row>
    <row r="36" spans="1:5" ht="21" customHeight="1" x14ac:dyDescent="0.15">
      <c r="A36" s="52" t="s">
        <v>25</v>
      </c>
      <c r="B36" s="89"/>
      <c r="C36" s="89"/>
      <c r="D36" s="89"/>
      <c r="E36" s="4"/>
    </row>
  </sheetData>
  <sheetProtection algorithmName="SHA-512" hashValue="BcK8LKnxOLPj4fmqAzO5lhPni2G/XkOLM7xinDUmuQ/Km1U14/diykhyjzqcGnoHJf6KbRd5kSEsJNewRYrGGg==" saltValue="g08DknWovDDFwLdWBmkC/g==" spinCount="100000" sheet="1" objects="1" scenarios="1"/>
  <mergeCells count="22">
    <mergeCell ref="A35:D35"/>
    <mergeCell ref="A23:C23"/>
    <mergeCell ref="B36:D36"/>
    <mergeCell ref="A28:D28"/>
    <mergeCell ref="B32:D32"/>
    <mergeCell ref="B33:D33"/>
    <mergeCell ref="B34:D34"/>
    <mergeCell ref="B30:D30"/>
    <mergeCell ref="B29:D29"/>
    <mergeCell ref="B31:D31"/>
    <mergeCell ref="A1:N1"/>
    <mergeCell ref="A22:D22"/>
    <mergeCell ref="B24:D24"/>
    <mergeCell ref="B27:D27"/>
    <mergeCell ref="B26:D26"/>
    <mergeCell ref="B25:D25"/>
    <mergeCell ref="B20:N20"/>
    <mergeCell ref="F22:M22"/>
    <mergeCell ref="F23:N23"/>
    <mergeCell ref="F24:N24"/>
    <mergeCell ref="F25:N25"/>
    <mergeCell ref="F26:N26"/>
  </mergeCells>
  <phoneticPr fontId="1"/>
  <conditionalFormatting sqref="B24:D24">
    <cfRule type="cellIs" dxfId="6" priority="9" operator="equal">
      <formula>""</formula>
    </cfRule>
  </conditionalFormatting>
  <conditionalFormatting sqref="B25:D25">
    <cfRule type="cellIs" dxfId="5" priority="8" operator="equal">
      <formula>""</formula>
    </cfRule>
  </conditionalFormatting>
  <conditionalFormatting sqref="B26:D27">
    <cfRule type="cellIs" dxfId="4" priority="7" operator="equal">
      <formula>""</formula>
    </cfRule>
  </conditionalFormatting>
  <conditionalFormatting sqref="B29:D34">
    <cfRule type="cellIs" dxfId="3" priority="6" operator="equal">
      <formula>""</formula>
    </cfRule>
  </conditionalFormatting>
  <conditionalFormatting sqref="B36:D36">
    <cfRule type="cellIs" dxfId="2" priority="5" operator="equal">
      <formula>""</formula>
    </cfRule>
  </conditionalFormatting>
  <conditionalFormatting sqref="D23">
    <cfRule type="cellIs" dxfId="1" priority="2" operator="equal">
      <formula>""</formula>
    </cfRule>
  </conditionalFormatting>
  <conditionalFormatting sqref="A20">
    <cfRule type="cellIs" dxfId="0" priority="1" operator="equal">
      <formula>""</formula>
    </cfRule>
  </conditionalFormatting>
  <dataValidations xWindow="1346" yWindow="388" count="4">
    <dataValidation type="list" allowBlank="1" showInputMessage="1" showErrorMessage="1" promptTitle="Prefix" prompt="Choose from the list" sqref="B25:D25" xr:uid="{00000000-0002-0000-0000-000000000000}">
      <formula1>"Mr.,Ms."</formula1>
    </dataValidation>
    <dataValidation type="date" allowBlank="1" showInputMessage="1" showErrorMessage="1" errorTitle="Date of Birth" error="fill in as instructed" promptTitle="Date of Birth" prompt="fill in as instructed" sqref="F4:F19 F21" xr:uid="{00000000-0002-0000-0000-000001000000}">
      <formula1>1</formula1>
      <formula2>73051</formula2>
    </dataValidation>
    <dataValidation type="list" allowBlank="1" showInputMessage="1" showErrorMessage="1" sqref="D23 A20" xr:uid="{00000000-0002-0000-0000-000002000000}">
      <formula1>"✔"</formula1>
    </dataValidation>
    <dataValidation type="list" allowBlank="1" showInputMessage="1" showErrorMessage="1" errorTitle="Year of Study at UTokyo" error="Choose from the list" promptTitle="Choose from the list" prompt="Please fill in the standard length (years) of the student's course._x000a_[for Bachelor's student only]" sqref="L4:L18" xr:uid="{00000000-0002-0000-0000-000003000000}">
      <formula1>"3,4"</formula1>
    </dataValidation>
  </dataValidations>
  <pageMargins left="0.25" right="0.25" top="0.75" bottom="0.75" header="0.3" footer="0.3"/>
  <pageSetup paperSize="8" scale="79" fitToHeight="0" orientation="landscape" r:id="rId1"/>
  <drawing r:id="rId2"/>
  <extLst>
    <ext xmlns:x14="http://schemas.microsoft.com/office/spreadsheetml/2009/9/main" uri="{CCE6A557-97BC-4b89-ADB6-D9C93CAAB3DF}">
      <x14:dataValidations xmlns:xm="http://schemas.microsoft.com/office/excel/2006/main" xWindow="1346" yWindow="388" count="9">
        <x14:dataValidation type="list" allowBlank="1" showInputMessage="1" showErrorMessage="1" errorTitle="Study level at UTokyo" error="Choose from the list" promptTitle="Study level at UTokyo" prompt="Choose from the list" xr:uid="{00000000-0002-0000-0000-000004000000}">
          <x14:formula1>
            <xm:f>リスト!$K$2:$K$4</xm:f>
          </x14:formula1>
          <xm:sqref>Q22 J4:J19 J21</xm:sqref>
        </x14:dataValidation>
        <x14:dataValidation type="list" allowBlank="1" showInputMessage="1" showErrorMessage="1" errorTitle="Year of Study at UTokyo" error="Choose from the list" promptTitle="Year of Study at UTokyo" prompt="Choose from the list" xr:uid="{00000000-0002-0000-0000-000005000000}">
          <x14:formula1>
            <xm:f>リスト!$M$2:$M$9</xm:f>
          </x14:formula1>
          <xm:sqref>R22:S22 K19:L19 K21:L21</xm:sqref>
        </x14:dataValidation>
        <x14:dataValidation type="list" allowBlank="1" showInputMessage="1" showErrorMessage="1" errorTitle="Country of Citizenship" error="Choose from the list" promptTitle="Country of Citizenship" prompt="Choose from the list" xr:uid="{00000000-0002-0000-0000-000006000000}">
          <x14:formula1>
            <xm:f>リスト!$F$2:$F$196</xm:f>
          </x14:formula1>
          <xm:sqref>O22 H4:H19 H21</xm:sqref>
        </x14:dataValidation>
        <x14:dataValidation type="list" allowBlank="1" showInputMessage="1" showErrorMessage="1" xr:uid="{00000000-0002-0000-0000-000007000000}">
          <x14:formula1>
            <xm:f>リスト!$F$2:$F$196</xm:f>
          </x14:formula1>
          <xm:sqref>B34:D34</xm:sqref>
        </x14:dataValidation>
        <x14:dataValidation type="list" allowBlank="1" showInputMessage="1" showErrorMessage="1" errorTitle="Study Period at UTokyo" error="Choose from the list" promptTitle="Study Period at UTokyo" prompt="Choose from the list" xr:uid="{00000000-0002-0000-0000-000008000000}">
          <x14:formula1>
            <xm:f>リスト!$N$4:$N$5</xm:f>
          </x14:formula1>
          <xm:sqref>M4 T22 M19 M21</xm:sqref>
        </x14:dataValidation>
        <x14:dataValidation type="list" allowBlank="1" showInputMessage="1" showErrorMessage="1" errorTitle="Gender" error="Choose from the list" promptTitle="Gender" prompt="Choose from the list" xr:uid="{00000000-0002-0000-0000-000009000000}">
          <x14:formula1>
            <xm:f>リスト!$C$2:$C$4</xm:f>
          </x14:formula1>
          <xm:sqref>G4:G19 G21</xm:sqref>
        </x14:dataValidation>
        <x14:dataValidation type="list" allowBlank="1" showInputMessage="1" showErrorMessage="1" errorTitle="Year of Study at UTokyo" error="Choose from the list" promptTitle="Choose from the list" prompt="What academic year will the student be when he/she starts at UTokyo?" xr:uid="{00000000-0002-0000-0000-00000A000000}">
          <x14:formula1>
            <xm:f>リスト!$M$2:$M$9</xm:f>
          </x14:formula1>
          <xm:sqref>K4:K18</xm:sqref>
        </x14:dataValidation>
        <x14:dataValidation type="list" allowBlank="1" showInputMessage="1" showErrorMessage="1" errorTitle="Study Period at UTokyo" error="Choose from the list" promptTitle="Study Period at UTokyo" prompt="Choose from the list" xr:uid="{00000000-0002-0000-0000-00000B000000}">
          <x14:formula1>
            <xm:f>リスト!$N$2:$N$3</xm:f>
          </x14:formula1>
          <xm:sqref>M5:M18</xm:sqref>
        </x14:dataValidation>
        <x14:dataValidation type="list" allowBlank="1" showInputMessage="1" showErrorMessage="1" errorTitle="Home University" error="choose from the list" promptTitle="Home University" prompt="Choose from the list" xr:uid="{00000000-0002-0000-0000-00000C000000}">
          <x14:formula1>
            <xm:f>リスト!$H$2:$H$83</xm:f>
          </x14:formula1>
          <xm:sqref>B4:B19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21"/>
  <sheetViews>
    <sheetView workbookViewId="0">
      <selection activeCell="B2" sqref="B2"/>
    </sheetView>
  </sheetViews>
  <sheetFormatPr defaultColWidth="9" defaultRowHeight="15.75" x14ac:dyDescent="0.15"/>
  <cols>
    <col min="1" max="1" width="9" style="40"/>
    <col min="2" max="2" width="6.75" style="40" customWidth="1"/>
    <col min="3" max="3" width="25.625" style="40" customWidth="1"/>
    <col min="4" max="4" width="16.125" style="40" customWidth="1"/>
    <col min="5" max="5" width="17" style="40" customWidth="1"/>
    <col min="6" max="11" width="10.625" style="40" bestFit="1" customWidth="1"/>
    <col min="12" max="12" width="10.625" style="40" customWidth="1"/>
    <col min="13" max="16" width="8.625" style="40" customWidth="1"/>
    <col min="17" max="17" width="22.375" style="40" customWidth="1"/>
    <col min="18" max="18" width="19.25" style="40" customWidth="1"/>
    <col min="19" max="19" width="19.125" style="40" customWidth="1"/>
    <col min="20" max="22" width="16.375" style="40" customWidth="1"/>
    <col min="23" max="23" width="21.25" style="40" customWidth="1"/>
    <col min="24" max="24" width="12.75" style="40" bestFit="1" customWidth="1"/>
    <col min="25" max="25" width="7.375" style="40" bestFit="1" customWidth="1"/>
    <col min="26" max="26" width="15.125" style="40" customWidth="1"/>
    <col min="27" max="29" width="13.375" style="40" customWidth="1"/>
    <col min="30" max="30" width="18.625" style="45" customWidth="1"/>
    <col min="31" max="31" width="25.125" style="40" customWidth="1"/>
    <col min="32" max="16384" width="9" style="40"/>
  </cols>
  <sheetData>
    <row r="1" spans="1:31" ht="71.25" x14ac:dyDescent="0.15">
      <c r="A1" s="39" t="s">
        <v>13</v>
      </c>
      <c r="B1" s="39" t="s">
        <v>26</v>
      </c>
      <c r="C1" s="39" t="s">
        <v>27</v>
      </c>
      <c r="D1" s="39" t="s">
        <v>28</v>
      </c>
      <c r="E1" s="39" t="s">
        <v>29</v>
      </c>
      <c r="F1" s="39" t="s">
        <v>30</v>
      </c>
      <c r="G1" s="39" t="s">
        <v>31</v>
      </c>
      <c r="H1" s="39" t="s">
        <v>32</v>
      </c>
      <c r="I1" s="39" t="s">
        <v>33</v>
      </c>
      <c r="J1" s="39" t="s">
        <v>34</v>
      </c>
      <c r="K1" s="39" t="s">
        <v>35</v>
      </c>
      <c r="L1" s="39" t="s">
        <v>36</v>
      </c>
      <c r="M1" s="39" t="s">
        <v>37</v>
      </c>
      <c r="N1" s="38" t="s">
        <v>38</v>
      </c>
      <c r="O1" s="39" t="s">
        <v>39</v>
      </c>
      <c r="P1" s="38" t="s">
        <v>40</v>
      </c>
      <c r="Q1" s="38" t="s">
        <v>41</v>
      </c>
      <c r="R1" s="38" t="s">
        <v>42</v>
      </c>
      <c r="S1" s="38" t="s">
        <v>43</v>
      </c>
      <c r="T1" s="38" t="s">
        <v>44</v>
      </c>
      <c r="U1" s="38" t="s">
        <v>45</v>
      </c>
      <c r="V1" s="38" t="s">
        <v>46</v>
      </c>
      <c r="W1" s="38" t="s">
        <v>47</v>
      </c>
      <c r="X1" s="39" t="s">
        <v>48</v>
      </c>
      <c r="Y1" s="38" t="s">
        <v>5</v>
      </c>
      <c r="Z1" s="39" t="s">
        <v>6</v>
      </c>
      <c r="AA1" s="39" t="s">
        <v>8</v>
      </c>
      <c r="AB1" s="39" t="s">
        <v>49</v>
      </c>
      <c r="AC1" s="39" t="s">
        <v>50</v>
      </c>
      <c r="AD1" s="39" t="s">
        <v>51</v>
      </c>
      <c r="AE1" s="38" t="s">
        <v>12</v>
      </c>
    </row>
    <row r="2" spans="1:31" ht="15.75" customHeight="1" x14ac:dyDescent="0.15">
      <c r="A2" s="41" t="str">
        <f>IF(AND(AA2="Bachelor's",OR(AB2=1,AB2=2)),"学年注意","")</f>
        <v/>
      </c>
      <c r="B2" s="41">
        <f>'For Partner'!B25</f>
        <v>0</v>
      </c>
      <c r="C2" s="41">
        <f>'For Partner'!B24</f>
        <v>0</v>
      </c>
      <c r="D2" s="41">
        <f>'For Partner'!B27</f>
        <v>0</v>
      </c>
      <c r="E2" s="41">
        <f>'For Partner'!B26</f>
        <v>0</v>
      </c>
      <c r="F2" s="41">
        <f>'For Partner'!B29</f>
        <v>0</v>
      </c>
      <c r="G2" s="41">
        <f>'For Partner'!B30</f>
        <v>0</v>
      </c>
      <c r="H2" s="41">
        <f>'For Partner'!B31</f>
        <v>0</v>
      </c>
      <c r="I2" s="41">
        <f>'For Partner'!B32</f>
        <v>0</v>
      </c>
      <c r="J2" s="41">
        <f>'For Partner'!B33</f>
        <v>0</v>
      </c>
      <c r="K2" s="41">
        <f>'For Partner'!B34</f>
        <v>0</v>
      </c>
      <c r="L2" s="66">
        <f>'For Partner'!B36</f>
        <v>0</v>
      </c>
      <c r="M2" s="41">
        <f>IF(AD2="2 semesters [Autumn, Spring]",2,IF(AD2="1 semester [Autumn]",1,0))</f>
        <v>0</v>
      </c>
      <c r="N2" s="41" t="str">
        <f>IF(AA2="Bachelor's","U","G")</f>
        <v>G</v>
      </c>
      <c r="O2" s="41"/>
      <c r="P2" s="41" t="e">
        <f>VLOOKUP($Q$2,リスト!H:J,3,FALSE)</f>
        <v>#N/A</v>
      </c>
      <c r="Q2" s="41">
        <f>'For Partner'!$B$4</f>
        <v>0</v>
      </c>
      <c r="R2" s="41" t="e">
        <f>VLOOKUP($Q$2,リスト!H:J,2,FALSE)</f>
        <v>#N/A</v>
      </c>
      <c r="S2" s="41">
        <f>'For Partner'!I4</f>
        <v>0</v>
      </c>
      <c r="T2" s="41" t="str">
        <f>UPPER('For Partner'!E4)</f>
        <v/>
      </c>
      <c r="U2" s="41" t="str">
        <f>PROPER('For Partner'!C4)</f>
        <v/>
      </c>
      <c r="V2" s="41" t="str">
        <f>PROPER('For Partner'!D4)</f>
        <v/>
      </c>
      <c r="W2" s="41" t="str">
        <f>T2&amp;", "&amp;U2&amp;" "&amp;V2</f>
        <v xml:space="preserve">,  </v>
      </c>
      <c r="X2" s="42">
        <f>'For Partner'!F4</f>
        <v>0</v>
      </c>
      <c r="Y2" s="41">
        <f>'For Partner'!G4</f>
        <v>0</v>
      </c>
      <c r="Z2" s="41">
        <f>'For Partner'!H4</f>
        <v>0</v>
      </c>
      <c r="AA2" s="41">
        <f>'For Partner'!J4</f>
        <v>0</v>
      </c>
      <c r="AB2" s="43">
        <f>'For Partner'!K4</f>
        <v>0</v>
      </c>
      <c r="AC2" s="43">
        <f>'For Partner'!L4</f>
        <v>0</v>
      </c>
      <c r="AD2" s="44">
        <f>'For Partner'!M4</f>
        <v>0</v>
      </c>
      <c r="AE2" s="41">
        <f>'For Partner'!N4</f>
        <v>0</v>
      </c>
    </row>
    <row r="3" spans="1:31" ht="15.75" customHeight="1" x14ac:dyDescent="0.15">
      <c r="A3" s="41" t="str">
        <f t="shared" ref="A3:A5" si="0">IF(AND(AA3="Bachelor's",OR(AB3=1,AB3=2)),"学年注意","")</f>
        <v/>
      </c>
      <c r="B3" s="41"/>
      <c r="C3" s="41"/>
      <c r="D3" s="41"/>
      <c r="E3" s="41"/>
      <c r="F3" s="41"/>
      <c r="G3" s="41"/>
      <c r="H3" s="41"/>
      <c r="I3" s="41"/>
      <c r="J3" s="41"/>
      <c r="K3" s="41"/>
      <c r="L3" s="41"/>
      <c r="M3" s="41">
        <f t="shared" ref="M3:M16" si="1">IF(AD3="September to August [A1A2 (W) S1S2]",2,IF(AD3="September to March [A1A2 (W)]",1,0))</f>
        <v>0</v>
      </c>
      <c r="N3" s="41" t="str">
        <f t="shared" ref="N3:N5" si="2">IF(AA3="Bachelor's","U","G")</f>
        <v>G</v>
      </c>
      <c r="O3" s="41"/>
      <c r="P3" s="41" t="e">
        <f>VLOOKUP($Q$2,リスト!H:J,3,FALSE)</f>
        <v>#N/A</v>
      </c>
      <c r="Q3" s="41">
        <f>'For Partner'!$B$4</f>
        <v>0</v>
      </c>
      <c r="R3" s="41" t="e">
        <f>VLOOKUP($Q$2,リスト!H:J,2,FALSE)</f>
        <v>#N/A</v>
      </c>
      <c r="S3" s="41">
        <f>'For Partner'!I5</f>
        <v>0</v>
      </c>
      <c r="T3" s="41" t="str">
        <f>UPPER('For Partner'!E5)</f>
        <v/>
      </c>
      <c r="U3" s="41" t="str">
        <f>PROPER('For Partner'!C5)</f>
        <v/>
      </c>
      <c r="V3" s="41" t="str">
        <f>PROPER('For Partner'!D5)</f>
        <v/>
      </c>
      <c r="W3" s="41" t="str">
        <f t="shared" ref="W3:W5" si="3">T3&amp;", "&amp;U3&amp;" "&amp;V3</f>
        <v xml:space="preserve">,  </v>
      </c>
      <c r="X3" s="42">
        <f>'For Partner'!F5</f>
        <v>0</v>
      </c>
      <c r="Y3" s="41">
        <f>'For Partner'!G5</f>
        <v>0</v>
      </c>
      <c r="Z3" s="41">
        <f>'For Partner'!H5</f>
        <v>0</v>
      </c>
      <c r="AA3" s="41">
        <f>'For Partner'!J5</f>
        <v>0</v>
      </c>
      <c r="AB3" s="43">
        <f>'For Partner'!K5</f>
        <v>0</v>
      </c>
      <c r="AC3" s="43">
        <f>'For Partner'!L5</f>
        <v>0</v>
      </c>
      <c r="AD3" s="44">
        <f>'For Partner'!M5</f>
        <v>0</v>
      </c>
      <c r="AE3" s="41">
        <f>'For Partner'!N5</f>
        <v>0</v>
      </c>
    </row>
    <row r="4" spans="1:31" ht="15.75" customHeight="1" x14ac:dyDescent="0.15">
      <c r="A4" s="41" t="str">
        <f t="shared" si="0"/>
        <v/>
      </c>
      <c r="B4" s="41"/>
      <c r="C4" s="41"/>
      <c r="D4" s="41"/>
      <c r="E4" s="41"/>
      <c r="F4" s="41"/>
      <c r="G4" s="41"/>
      <c r="H4" s="41"/>
      <c r="I4" s="41"/>
      <c r="J4" s="41"/>
      <c r="K4" s="41"/>
      <c r="L4" s="41"/>
      <c r="M4" s="41">
        <f t="shared" si="1"/>
        <v>0</v>
      </c>
      <c r="N4" s="41" t="str">
        <f t="shared" si="2"/>
        <v>G</v>
      </c>
      <c r="O4" s="41"/>
      <c r="P4" s="41" t="e">
        <f>VLOOKUP($Q$2,リスト!H:J,3,FALSE)</f>
        <v>#N/A</v>
      </c>
      <c r="Q4" s="41">
        <f>'For Partner'!$B$4</f>
        <v>0</v>
      </c>
      <c r="R4" s="41" t="e">
        <f>VLOOKUP($Q$2,リスト!H:J,2,FALSE)</f>
        <v>#N/A</v>
      </c>
      <c r="S4" s="41">
        <f>'For Partner'!I6</f>
        <v>0</v>
      </c>
      <c r="T4" s="41" t="str">
        <f>UPPER('For Partner'!E6)</f>
        <v/>
      </c>
      <c r="U4" s="41" t="str">
        <f>PROPER('For Partner'!C6)</f>
        <v/>
      </c>
      <c r="V4" s="41" t="str">
        <f>PROPER('For Partner'!D6)</f>
        <v/>
      </c>
      <c r="W4" s="41" t="str">
        <f t="shared" si="3"/>
        <v xml:space="preserve">,  </v>
      </c>
      <c r="X4" s="42">
        <f>'For Partner'!F6</f>
        <v>0</v>
      </c>
      <c r="Y4" s="41">
        <f>'For Partner'!G6</f>
        <v>0</v>
      </c>
      <c r="Z4" s="41">
        <f>'For Partner'!H6</f>
        <v>0</v>
      </c>
      <c r="AA4" s="41">
        <f>'For Partner'!J6</f>
        <v>0</v>
      </c>
      <c r="AB4" s="43">
        <f>'For Partner'!K6</f>
        <v>0</v>
      </c>
      <c r="AC4" s="43">
        <f>'For Partner'!L6</f>
        <v>0</v>
      </c>
      <c r="AD4" s="44">
        <f>'For Partner'!M6</f>
        <v>0</v>
      </c>
      <c r="AE4" s="41">
        <f>'For Partner'!N6</f>
        <v>0</v>
      </c>
    </row>
    <row r="5" spans="1:31" ht="15.75" customHeight="1" x14ac:dyDescent="0.15">
      <c r="A5" s="41" t="str">
        <f t="shared" si="0"/>
        <v/>
      </c>
      <c r="B5" s="41"/>
      <c r="C5" s="41"/>
      <c r="D5" s="41"/>
      <c r="E5" s="41"/>
      <c r="F5" s="41"/>
      <c r="G5" s="41"/>
      <c r="H5" s="41"/>
      <c r="I5" s="41"/>
      <c r="J5" s="41"/>
      <c r="K5" s="41"/>
      <c r="L5" s="41"/>
      <c r="M5" s="41">
        <f t="shared" si="1"/>
        <v>0</v>
      </c>
      <c r="N5" s="41" t="str">
        <f t="shared" si="2"/>
        <v>G</v>
      </c>
      <c r="O5" s="41"/>
      <c r="P5" s="41" t="e">
        <f>VLOOKUP($Q$2,リスト!H:J,3,FALSE)</f>
        <v>#N/A</v>
      </c>
      <c r="Q5" s="41">
        <f>'For Partner'!$B$4</f>
        <v>0</v>
      </c>
      <c r="R5" s="41" t="e">
        <f>VLOOKUP($Q$2,リスト!H:J,2,FALSE)</f>
        <v>#N/A</v>
      </c>
      <c r="S5" s="41">
        <f>'For Partner'!I7</f>
        <v>0</v>
      </c>
      <c r="T5" s="41" t="str">
        <f>UPPER('For Partner'!E7)</f>
        <v/>
      </c>
      <c r="U5" s="41" t="str">
        <f>PROPER('For Partner'!C7)</f>
        <v/>
      </c>
      <c r="V5" s="41" t="str">
        <f>PROPER('For Partner'!D7)</f>
        <v/>
      </c>
      <c r="W5" s="41" t="str">
        <f t="shared" si="3"/>
        <v xml:space="preserve">,  </v>
      </c>
      <c r="X5" s="42">
        <f>'For Partner'!F7</f>
        <v>0</v>
      </c>
      <c r="Y5" s="41">
        <f>'For Partner'!G7</f>
        <v>0</v>
      </c>
      <c r="Z5" s="41">
        <f>'For Partner'!H7</f>
        <v>0</v>
      </c>
      <c r="AA5" s="41">
        <f>'For Partner'!J7</f>
        <v>0</v>
      </c>
      <c r="AB5" s="43">
        <f>'For Partner'!K7</f>
        <v>0</v>
      </c>
      <c r="AC5" s="43">
        <f>'For Partner'!L7</f>
        <v>0</v>
      </c>
      <c r="AD5" s="44">
        <f>'For Partner'!M7</f>
        <v>0</v>
      </c>
      <c r="AE5" s="41">
        <f>'For Partner'!N7</f>
        <v>0</v>
      </c>
    </row>
    <row r="6" spans="1:31" ht="15.75" customHeight="1" x14ac:dyDescent="0.15">
      <c r="A6" s="41" t="str">
        <f t="shared" ref="A6:A16" si="4">IF(AND(AA6="Bachelor's",OR(AB6=1,AB6=2)),"学年注意","")</f>
        <v/>
      </c>
      <c r="B6" s="41"/>
      <c r="C6" s="41"/>
      <c r="D6" s="41"/>
      <c r="E6" s="41"/>
      <c r="F6" s="41"/>
      <c r="G6" s="41"/>
      <c r="H6" s="41"/>
      <c r="I6" s="41"/>
      <c r="J6" s="41"/>
      <c r="K6" s="41"/>
      <c r="L6" s="41"/>
      <c r="M6" s="41">
        <f t="shared" si="1"/>
        <v>0</v>
      </c>
      <c r="N6" s="41" t="str">
        <f t="shared" ref="N6:N16" si="5">IF(AA6="Bachelor's","U","G")</f>
        <v>G</v>
      </c>
      <c r="O6" s="41"/>
      <c r="P6" s="41" t="e">
        <f>VLOOKUP($Q$2,リスト!H:J,3,FALSE)</f>
        <v>#N/A</v>
      </c>
      <c r="Q6" s="41">
        <f>'For Partner'!$B$4</f>
        <v>0</v>
      </c>
      <c r="R6" s="41" t="e">
        <f>VLOOKUP($Q$2,リスト!H:J,2,FALSE)</f>
        <v>#N/A</v>
      </c>
      <c r="S6" s="41">
        <f>'For Partner'!I8</f>
        <v>0</v>
      </c>
      <c r="T6" s="41" t="str">
        <f>UPPER('For Partner'!E8)</f>
        <v/>
      </c>
      <c r="U6" s="41" t="str">
        <f>PROPER('For Partner'!C8)</f>
        <v/>
      </c>
      <c r="V6" s="41" t="str">
        <f>PROPER('For Partner'!D8)</f>
        <v/>
      </c>
      <c r="W6" s="41" t="str">
        <f t="shared" ref="W6:W16" si="6">T6&amp;", "&amp;U6&amp;" "&amp;V6</f>
        <v xml:space="preserve">,  </v>
      </c>
      <c r="X6" s="42">
        <f>'For Partner'!F8</f>
        <v>0</v>
      </c>
      <c r="Y6" s="41">
        <f>'For Partner'!G8</f>
        <v>0</v>
      </c>
      <c r="Z6" s="41">
        <f>'For Partner'!H8</f>
        <v>0</v>
      </c>
      <c r="AA6" s="41">
        <f>'For Partner'!J8</f>
        <v>0</v>
      </c>
      <c r="AB6" s="43">
        <f>'For Partner'!K8</f>
        <v>0</v>
      </c>
      <c r="AC6" s="43">
        <f>'For Partner'!L8</f>
        <v>0</v>
      </c>
      <c r="AD6" s="44">
        <f>'For Partner'!M8</f>
        <v>0</v>
      </c>
      <c r="AE6" s="41">
        <f>'For Partner'!N8</f>
        <v>0</v>
      </c>
    </row>
    <row r="7" spans="1:31" x14ac:dyDescent="0.15">
      <c r="A7" s="41" t="str">
        <f t="shared" si="4"/>
        <v/>
      </c>
      <c r="B7" s="41"/>
      <c r="C7" s="41"/>
      <c r="D7" s="41"/>
      <c r="E7" s="41"/>
      <c r="F7" s="41"/>
      <c r="G7" s="41"/>
      <c r="H7" s="41"/>
      <c r="I7" s="41"/>
      <c r="J7" s="41"/>
      <c r="K7" s="41"/>
      <c r="L7" s="41"/>
      <c r="M7" s="41">
        <f t="shared" si="1"/>
        <v>0</v>
      </c>
      <c r="N7" s="41" t="str">
        <f t="shared" si="5"/>
        <v>G</v>
      </c>
      <c r="O7" s="41"/>
      <c r="P7" s="41" t="e">
        <f>VLOOKUP($Q$2,リスト!H:J,3,FALSE)</f>
        <v>#N/A</v>
      </c>
      <c r="Q7" s="41">
        <f>'For Partner'!$B$4</f>
        <v>0</v>
      </c>
      <c r="R7" s="41" t="e">
        <f>VLOOKUP($Q$2,リスト!H:J,2,FALSE)</f>
        <v>#N/A</v>
      </c>
      <c r="S7" s="41">
        <f>'For Partner'!I9</f>
        <v>0</v>
      </c>
      <c r="T7" s="41" t="str">
        <f>UPPER('For Partner'!E9)</f>
        <v/>
      </c>
      <c r="U7" s="41" t="str">
        <f>PROPER('For Partner'!C9)</f>
        <v/>
      </c>
      <c r="V7" s="41" t="str">
        <f>PROPER('For Partner'!D9)</f>
        <v/>
      </c>
      <c r="W7" s="41" t="str">
        <f t="shared" si="6"/>
        <v xml:space="preserve">,  </v>
      </c>
      <c r="X7" s="42">
        <f>'For Partner'!F9</f>
        <v>0</v>
      </c>
      <c r="Y7" s="41">
        <f>'For Partner'!G9</f>
        <v>0</v>
      </c>
      <c r="Z7" s="41">
        <f>'For Partner'!H9</f>
        <v>0</v>
      </c>
      <c r="AA7" s="41">
        <f>'For Partner'!J9</f>
        <v>0</v>
      </c>
      <c r="AB7" s="43">
        <f>'For Partner'!K9</f>
        <v>0</v>
      </c>
      <c r="AC7" s="43">
        <f>'For Partner'!L9</f>
        <v>0</v>
      </c>
      <c r="AD7" s="44">
        <f>'For Partner'!M9</f>
        <v>0</v>
      </c>
      <c r="AE7" s="41">
        <f>'For Partner'!N9</f>
        <v>0</v>
      </c>
    </row>
    <row r="8" spans="1:31" x14ac:dyDescent="0.15">
      <c r="A8" s="41" t="str">
        <f t="shared" si="4"/>
        <v/>
      </c>
      <c r="B8" s="41"/>
      <c r="C8" s="41"/>
      <c r="D8" s="41"/>
      <c r="E8" s="41"/>
      <c r="F8" s="41"/>
      <c r="G8" s="41"/>
      <c r="H8" s="41"/>
      <c r="I8" s="41"/>
      <c r="J8" s="41"/>
      <c r="K8" s="41"/>
      <c r="L8" s="41"/>
      <c r="M8" s="41">
        <f t="shared" si="1"/>
        <v>0</v>
      </c>
      <c r="N8" s="41" t="str">
        <f t="shared" si="5"/>
        <v>G</v>
      </c>
      <c r="O8" s="41"/>
      <c r="P8" s="41" t="e">
        <f>VLOOKUP($Q$2,リスト!H:J,3,FALSE)</f>
        <v>#N/A</v>
      </c>
      <c r="Q8" s="41">
        <f>'For Partner'!$B$4</f>
        <v>0</v>
      </c>
      <c r="R8" s="41" t="e">
        <f>VLOOKUP($Q$2,リスト!H:J,2,FALSE)</f>
        <v>#N/A</v>
      </c>
      <c r="S8" s="41">
        <f>'For Partner'!I10</f>
        <v>0</v>
      </c>
      <c r="T8" s="41" t="str">
        <f>UPPER('For Partner'!E10)</f>
        <v/>
      </c>
      <c r="U8" s="41" t="str">
        <f>PROPER('For Partner'!C10)</f>
        <v/>
      </c>
      <c r="V8" s="41" t="str">
        <f>PROPER('For Partner'!D10)</f>
        <v/>
      </c>
      <c r="W8" s="41" t="str">
        <f t="shared" si="6"/>
        <v xml:space="preserve">,  </v>
      </c>
      <c r="X8" s="42">
        <f>'For Partner'!F10</f>
        <v>0</v>
      </c>
      <c r="Y8" s="41">
        <f>'For Partner'!G10</f>
        <v>0</v>
      </c>
      <c r="Z8" s="41">
        <f>'For Partner'!H10</f>
        <v>0</v>
      </c>
      <c r="AA8" s="41">
        <f>'For Partner'!J10</f>
        <v>0</v>
      </c>
      <c r="AB8" s="43">
        <f>'For Partner'!K10</f>
        <v>0</v>
      </c>
      <c r="AC8" s="43">
        <f>'For Partner'!L10</f>
        <v>0</v>
      </c>
      <c r="AD8" s="44">
        <f>'For Partner'!M10</f>
        <v>0</v>
      </c>
      <c r="AE8" s="41">
        <f>'For Partner'!N10</f>
        <v>0</v>
      </c>
    </row>
    <row r="9" spans="1:31" x14ac:dyDescent="0.15">
      <c r="A9" s="41" t="str">
        <f t="shared" si="4"/>
        <v/>
      </c>
      <c r="B9" s="41"/>
      <c r="C9" s="41"/>
      <c r="D9" s="41"/>
      <c r="E9" s="41"/>
      <c r="F9" s="41"/>
      <c r="G9" s="41"/>
      <c r="H9" s="41"/>
      <c r="I9" s="41"/>
      <c r="J9" s="41"/>
      <c r="K9" s="41"/>
      <c r="L9" s="41"/>
      <c r="M9" s="41">
        <f t="shared" si="1"/>
        <v>0</v>
      </c>
      <c r="N9" s="41" t="str">
        <f t="shared" si="5"/>
        <v>G</v>
      </c>
      <c r="O9" s="41"/>
      <c r="P9" s="41" t="e">
        <f>VLOOKUP($Q$2,リスト!H:J,3,FALSE)</f>
        <v>#N/A</v>
      </c>
      <c r="Q9" s="41">
        <f>'For Partner'!$B$4</f>
        <v>0</v>
      </c>
      <c r="R9" s="41" t="e">
        <f>VLOOKUP($Q$2,リスト!H:J,2,FALSE)</f>
        <v>#N/A</v>
      </c>
      <c r="S9" s="41">
        <f>'For Partner'!I11</f>
        <v>0</v>
      </c>
      <c r="T9" s="41" t="str">
        <f>UPPER('For Partner'!E11)</f>
        <v/>
      </c>
      <c r="U9" s="41" t="str">
        <f>PROPER('For Partner'!C11)</f>
        <v/>
      </c>
      <c r="V9" s="41" t="str">
        <f>PROPER('For Partner'!D11)</f>
        <v/>
      </c>
      <c r="W9" s="41" t="str">
        <f t="shared" si="6"/>
        <v xml:space="preserve">,  </v>
      </c>
      <c r="X9" s="42">
        <f>'For Partner'!F11</f>
        <v>0</v>
      </c>
      <c r="Y9" s="41">
        <f>'For Partner'!G11</f>
        <v>0</v>
      </c>
      <c r="Z9" s="41">
        <f>'For Partner'!H11</f>
        <v>0</v>
      </c>
      <c r="AA9" s="41">
        <f>'For Partner'!J11</f>
        <v>0</v>
      </c>
      <c r="AB9" s="43">
        <f>'For Partner'!K11</f>
        <v>0</v>
      </c>
      <c r="AC9" s="43">
        <f>'For Partner'!L11</f>
        <v>0</v>
      </c>
      <c r="AD9" s="44">
        <f>'For Partner'!M11</f>
        <v>0</v>
      </c>
      <c r="AE9" s="41">
        <f>'For Partner'!N11</f>
        <v>0</v>
      </c>
    </row>
    <row r="10" spans="1:31" x14ac:dyDescent="0.15">
      <c r="A10" s="41" t="str">
        <f t="shared" si="4"/>
        <v/>
      </c>
      <c r="B10" s="41"/>
      <c r="C10" s="41"/>
      <c r="D10" s="41"/>
      <c r="E10" s="41"/>
      <c r="F10" s="41"/>
      <c r="G10" s="41"/>
      <c r="H10" s="41"/>
      <c r="I10" s="41"/>
      <c r="J10" s="41"/>
      <c r="K10" s="41"/>
      <c r="L10" s="41"/>
      <c r="M10" s="41">
        <f t="shared" si="1"/>
        <v>0</v>
      </c>
      <c r="N10" s="41" t="str">
        <f t="shared" si="5"/>
        <v>G</v>
      </c>
      <c r="O10" s="41"/>
      <c r="P10" s="41" t="e">
        <f>VLOOKUP($Q$2,リスト!H:J,3,FALSE)</f>
        <v>#N/A</v>
      </c>
      <c r="Q10" s="41">
        <f>'For Partner'!$B$4</f>
        <v>0</v>
      </c>
      <c r="R10" s="41" t="e">
        <f>VLOOKUP($Q$2,リスト!H:J,2,FALSE)</f>
        <v>#N/A</v>
      </c>
      <c r="S10" s="41">
        <f>'For Partner'!I12</f>
        <v>0</v>
      </c>
      <c r="T10" s="41" t="str">
        <f>UPPER('For Partner'!E12)</f>
        <v/>
      </c>
      <c r="U10" s="41" t="str">
        <f>PROPER('For Partner'!C12)</f>
        <v/>
      </c>
      <c r="V10" s="41" t="str">
        <f>PROPER('For Partner'!D12)</f>
        <v/>
      </c>
      <c r="W10" s="41" t="str">
        <f t="shared" si="6"/>
        <v xml:space="preserve">,  </v>
      </c>
      <c r="X10" s="42">
        <f>'For Partner'!F12</f>
        <v>0</v>
      </c>
      <c r="Y10" s="41">
        <f>'For Partner'!G12</f>
        <v>0</v>
      </c>
      <c r="Z10" s="41">
        <f>'For Partner'!H12</f>
        <v>0</v>
      </c>
      <c r="AA10" s="41">
        <f>'For Partner'!J12</f>
        <v>0</v>
      </c>
      <c r="AB10" s="43">
        <f>'For Partner'!K12</f>
        <v>0</v>
      </c>
      <c r="AC10" s="43">
        <f>'For Partner'!L12</f>
        <v>0</v>
      </c>
      <c r="AD10" s="44">
        <f>'For Partner'!M12</f>
        <v>0</v>
      </c>
      <c r="AE10" s="41">
        <f>'For Partner'!N12</f>
        <v>0</v>
      </c>
    </row>
    <row r="11" spans="1:31" x14ac:dyDescent="0.15">
      <c r="A11" s="41" t="str">
        <f t="shared" si="4"/>
        <v/>
      </c>
      <c r="B11" s="41"/>
      <c r="C11" s="41"/>
      <c r="D11" s="41"/>
      <c r="E11" s="41"/>
      <c r="F11" s="41"/>
      <c r="G11" s="41"/>
      <c r="H11" s="41"/>
      <c r="I11" s="41"/>
      <c r="J11" s="41"/>
      <c r="K11" s="41"/>
      <c r="L11" s="41"/>
      <c r="M11" s="41">
        <f t="shared" si="1"/>
        <v>0</v>
      </c>
      <c r="N11" s="41" t="str">
        <f t="shared" si="5"/>
        <v>G</v>
      </c>
      <c r="O11" s="41"/>
      <c r="P11" s="41" t="e">
        <f>VLOOKUP($Q$2,リスト!H:J,3,FALSE)</f>
        <v>#N/A</v>
      </c>
      <c r="Q11" s="41">
        <f>'For Partner'!$B$4</f>
        <v>0</v>
      </c>
      <c r="R11" s="41" t="e">
        <f>VLOOKUP($Q$2,リスト!H:J,2,FALSE)</f>
        <v>#N/A</v>
      </c>
      <c r="S11" s="41">
        <f>'For Partner'!I13</f>
        <v>0</v>
      </c>
      <c r="T11" s="41" t="str">
        <f>UPPER('For Partner'!E13)</f>
        <v/>
      </c>
      <c r="U11" s="41" t="str">
        <f>PROPER('For Partner'!C13)</f>
        <v/>
      </c>
      <c r="V11" s="41" t="str">
        <f>PROPER('For Partner'!D13)</f>
        <v/>
      </c>
      <c r="W11" s="41" t="str">
        <f t="shared" si="6"/>
        <v xml:space="preserve">,  </v>
      </c>
      <c r="X11" s="42">
        <f>'For Partner'!F13</f>
        <v>0</v>
      </c>
      <c r="Y11" s="41">
        <f>'For Partner'!G13</f>
        <v>0</v>
      </c>
      <c r="Z11" s="41">
        <f>'For Partner'!H13</f>
        <v>0</v>
      </c>
      <c r="AA11" s="41">
        <f>'For Partner'!J13</f>
        <v>0</v>
      </c>
      <c r="AB11" s="43">
        <f>'For Partner'!K13</f>
        <v>0</v>
      </c>
      <c r="AC11" s="43">
        <f>'For Partner'!L13</f>
        <v>0</v>
      </c>
      <c r="AD11" s="44">
        <f>'For Partner'!M13</f>
        <v>0</v>
      </c>
      <c r="AE11" s="41">
        <f>'For Partner'!N13</f>
        <v>0</v>
      </c>
    </row>
    <row r="12" spans="1:31" x14ac:dyDescent="0.15">
      <c r="A12" s="41" t="str">
        <f t="shared" si="4"/>
        <v/>
      </c>
      <c r="B12" s="41"/>
      <c r="C12" s="41"/>
      <c r="D12" s="41"/>
      <c r="E12" s="41"/>
      <c r="F12" s="41"/>
      <c r="G12" s="41"/>
      <c r="H12" s="41"/>
      <c r="I12" s="41"/>
      <c r="J12" s="41"/>
      <c r="K12" s="41"/>
      <c r="L12" s="41"/>
      <c r="M12" s="41">
        <f t="shared" si="1"/>
        <v>0</v>
      </c>
      <c r="N12" s="41" t="str">
        <f t="shared" si="5"/>
        <v>G</v>
      </c>
      <c r="O12" s="41"/>
      <c r="P12" s="41" t="e">
        <f>VLOOKUP($Q$2,リスト!H:J,3,FALSE)</f>
        <v>#N/A</v>
      </c>
      <c r="Q12" s="41">
        <f>'For Partner'!$B$4</f>
        <v>0</v>
      </c>
      <c r="R12" s="41" t="e">
        <f>VLOOKUP($Q$2,リスト!H:J,2,FALSE)</f>
        <v>#N/A</v>
      </c>
      <c r="S12" s="41">
        <f>'For Partner'!I14</f>
        <v>0</v>
      </c>
      <c r="T12" s="41" t="str">
        <f>UPPER('For Partner'!E14)</f>
        <v/>
      </c>
      <c r="U12" s="41" t="str">
        <f>PROPER('For Partner'!C14)</f>
        <v/>
      </c>
      <c r="V12" s="41" t="str">
        <f>PROPER('For Partner'!D14)</f>
        <v/>
      </c>
      <c r="W12" s="41" t="str">
        <f t="shared" si="6"/>
        <v xml:space="preserve">,  </v>
      </c>
      <c r="X12" s="42">
        <f>'For Partner'!F14</f>
        <v>0</v>
      </c>
      <c r="Y12" s="41">
        <f>'For Partner'!G14</f>
        <v>0</v>
      </c>
      <c r="Z12" s="41">
        <f>'For Partner'!H14</f>
        <v>0</v>
      </c>
      <c r="AA12" s="41">
        <f>'For Partner'!J14</f>
        <v>0</v>
      </c>
      <c r="AB12" s="43">
        <f>'For Partner'!K14</f>
        <v>0</v>
      </c>
      <c r="AC12" s="43">
        <f>'For Partner'!L14</f>
        <v>0</v>
      </c>
      <c r="AD12" s="44">
        <f>'For Partner'!M14</f>
        <v>0</v>
      </c>
      <c r="AE12" s="41">
        <f>'For Partner'!N14</f>
        <v>0</v>
      </c>
    </row>
    <row r="13" spans="1:31" x14ac:dyDescent="0.15">
      <c r="A13" s="41" t="str">
        <f t="shared" si="4"/>
        <v/>
      </c>
      <c r="B13" s="41"/>
      <c r="C13" s="41"/>
      <c r="D13" s="41"/>
      <c r="E13" s="41"/>
      <c r="F13" s="41"/>
      <c r="G13" s="41"/>
      <c r="H13" s="41"/>
      <c r="I13" s="41"/>
      <c r="J13" s="41"/>
      <c r="K13" s="41"/>
      <c r="L13" s="41"/>
      <c r="M13" s="41">
        <f t="shared" si="1"/>
        <v>0</v>
      </c>
      <c r="N13" s="41" t="str">
        <f t="shared" si="5"/>
        <v>G</v>
      </c>
      <c r="O13" s="41"/>
      <c r="P13" s="41" t="e">
        <f>VLOOKUP($Q$2,リスト!H:J,3,FALSE)</f>
        <v>#N/A</v>
      </c>
      <c r="Q13" s="41">
        <f>'For Partner'!$B$4</f>
        <v>0</v>
      </c>
      <c r="R13" s="41" t="e">
        <f>VLOOKUP($Q$2,リスト!H:J,2,FALSE)</f>
        <v>#N/A</v>
      </c>
      <c r="S13" s="41">
        <f>'For Partner'!I15</f>
        <v>0</v>
      </c>
      <c r="T13" s="41" t="str">
        <f>UPPER('For Partner'!E15)</f>
        <v/>
      </c>
      <c r="U13" s="41" t="str">
        <f>PROPER('For Partner'!C15)</f>
        <v/>
      </c>
      <c r="V13" s="41" t="str">
        <f>PROPER('For Partner'!D15)</f>
        <v/>
      </c>
      <c r="W13" s="41" t="str">
        <f t="shared" si="6"/>
        <v xml:space="preserve">,  </v>
      </c>
      <c r="X13" s="42">
        <f>'For Partner'!F15</f>
        <v>0</v>
      </c>
      <c r="Y13" s="41">
        <f>'For Partner'!G15</f>
        <v>0</v>
      </c>
      <c r="Z13" s="41">
        <f>'For Partner'!H15</f>
        <v>0</v>
      </c>
      <c r="AA13" s="41">
        <f>'For Partner'!J15</f>
        <v>0</v>
      </c>
      <c r="AB13" s="43">
        <f>'For Partner'!K15</f>
        <v>0</v>
      </c>
      <c r="AC13" s="43">
        <f>'For Partner'!L15</f>
        <v>0</v>
      </c>
      <c r="AD13" s="44">
        <f>'For Partner'!M15</f>
        <v>0</v>
      </c>
      <c r="AE13" s="41">
        <f>'For Partner'!N15</f>
        <v>0</v>
      </c>
    </row>
    <row r="14" spans="1:31" x14ac:dyDescent="0.15">
      <c r="A14" s="41" t="str">
        <f t="shared" si="4"/>
        <v/>
      </c>
      <c r="B14" s="41"/>
      <c r="C14" s="41"/>
      <c r="D14" s="41"/>
      <c r="E14" s="41"/>
      <c r="F14" s="41"/>
      <c r="G14" s="41"/>
      <c r="H14" s="41"/>
      <c r="I14" s="41"/>
      <c r="J14" s="41"/>
      <c r="K14" s="41"/>
      <c r="L14" s="41"/>
      <c r="M14" s="41">
        <f t="shared" si="1"/>
        <v>0</v>
      </c>
      <c r="N14" s="41" t="str">
        <f t="shared" si="5"/>
        <v>G</v>
      </c>
      <c r="O14" s="41"/>
      <c r="P14" s="41" t="e">
        <f>VLOOKUP($Q$2,リスト!H:J,3,FALSE)</f>
        <v>#N/A</v>
      </c>
      <c r="Q14" s="41">
        <f>'For Partner'!$B$4</f>
        <v>0</v>
      </c>
      <c r="R14" s="41" t="e">
        <f>VLOOKUP($Q$2,リスト!H:J,2,FALSE)</f>
        <v>#N/A</v>
      </c>
      <c r="S14" s="41">
        <f>'For Partner'!I16</f>
        <v>0</v>
      </c>
      <c r="T14" s="41" t="str">
        <f>UPPER('For Partner'!E16)</f>
        <v/>
      </c>
      <c r="U14" s="41" t="str">
        <f>PROPER('For Partner'!C16)</f>
        <v/>
      </c>
      <c r="V14" s="41" t="str">
        <f>PROPER('For Partner'!D16)</f>
        <v/>
      </c>
      <c r="W14" s="41" t="str">
        <f t="shared" si="6"/>
        <v xml:space="preserve">,  </v>
      </c>
      <c r="X14" s="42">
        <f>'For Partner'!F16</f>
        <v>0</v>
      </c>
      <c r="Y14" s="41">
        <f>'For Partner'!G16</f>
        <v>0</v>
      </c>
      <c r="Z14" s="41">
        <f>'For Partner'!H16</f>
        <v>0</v>
      </c>
      <c r="AA14" s="41">
        <f>'For Partner'!J16</f>
        <v>0</v>
      </c>
      <c r="AB14" s="43">
        <f>'For Partner'!K16</f>
        <v>0</v>
      </c>
      <c r="AC14" s="43">
        <f>'For Partner'!L16</f>
        <v>0</v>
      </c>
      <c r="AD14" s="44">
        <f>'For Partner'!M16</f>
        <v>0</v>
      </c>
      <c r="AE14" s="41">
        <f>'For Partner'!N16</f>
        <v>0</v>
      </c>
    </row>
    <row r="15" spans="1:31" x14ac:dyDescent="0.15">
      <c r="A15" s="41" t="str">
        <f t="shared" si="4"/>
        <v/>
      </c>
      <c r="B15" s="41"/>
      <c r="C15" s="41"/>
      <c r="D15" s="41"/>
      <c r="E15" s="41"/>
      <c r="F15" s="41"/>
      <c r="G15" s="41"/>
      <c r="H15" s="41"/>
      <c r="I15" s="41"/>
      <c r="J15" s="41"/>
      <c r="K15" s="41"/>
      <c r="L15" s="41"/>
      <c r="M15" s="41">
        <f t="shared" si="1"/>
        <v>0</v>
      </c>
      <c r="N15" s="41" t="str">
        <f t="shared" si="5"/>
        <v>G</v>
      </c>
      <c r="O15" s="41"/>
      <c r="P15" s="41" t="e">
        <f>VLOOKUP($Q$2,リスト!H:J,3,FALSE)</f>
        <v>#N/A</v>
      </c>
      <c r="Q15" s="41">
        <f>'For Partner'!$B$4</f>
        <v>0</v>
      </c>
      <c r="R15" s="41" t="e">
        <f>VLOOKUP($Q$2,リスト!H:J,2,FALSE)</f>
        <v>#N/A</v>
      </c>
      <c r="S15" s="41">
        <f>'For Partner'!I17</f>
        <v>0</v>
      </c>
      <c r="T15" s="41" t="str">
        <f>UPPER('For Partner'!E17)</f>
        <v/>
      </c>
      <c r="U15" s="41" t="str">
        <f>PROPER('For Partner'!C17)</f>
        <v/>
      </c>
      <c r="V15" s="41" t="str">
        <f>PROPER('For Partner'!D17)</f>
        <v/>
      </c>
      <c r="W15" s="41" t="str">
        <f t="shared" si="6"/>
        <v xml:space="preserve">,  </v>
      </c>
      <c r="X15" s="42">
        <f>'For Partner'!F17</f>
        <v>0</v>
      </c>
      <c r="Y15" s="41">
        <f>'For Partner'!G17</f>
        <v>0</v>
      </c>
      <c r="Z15" s="41">
        <f>'For Partner'!H17</f>
        <v>0</v>
      </c>
      <c r="AA15" s="41">
        <f>'For Partner'!J17</f>
        <v>0</v>
      </c>
      <c r="AB15" s="43">
        <f>'For Partner'!K17</f>
        <v>0</v>
      </c>
      <c r="AC15" s="43">
        <f>'For Partner'!L17</f>
        <v>0</v>
      </c>
      <c r="AD15" s="44">
        <f>'For Partner'!M17</f>
        <v>0</v>
      </c>
      <c r="AE15" s="41">
        <f>'For Partner'!N17</f>
        <v>0</v>
      </c>
    </row>
    <row r="16" spans="1:31" x14ac:dyDescent="0.15">
      <c r="A16" s="41" t="str">
        <f t="shared" si="4"/>
        <v/>
      </c>
      <c r="B16" s="41"/>
      <c r="C16" s="41"/>
      <c r="D16" s="41"/>
      <c r="E16" s="41"/>
      <c r="F16" s="41"/>
      <c r="G16" s="41"/>
      <c r="H16" s="41"/>
      <c r="I16" s="41"/>
      <c r="J16" s="41"/>
      <c r="K16" s="41"/>
      <c r="L16" s="41"/>
      <c r="M16" s="41">
        <f t="shared" si="1"/>
        <v>0</v>
      </c>
      <c r="N16" s="41" t="str">
        <f t="shared" si="5"/>
        <v>G</v>
      </c>
      <c r="O16" s="41"/>
      <c r="P16" s="41" t="e">
        <f>VLOOKUP($Q$2,リスト!H:J,3,FALSE)</f>
        <v>#N/A</v>
      </c>
      <c r="Q16" s="41">
        <f>'For Partner'!$B$4</f>
        <v>0</v>
      </c>
      <c r="R16" s="41" t="e">
        <f>VLOOKUP($Q$2,リスト!H:J,2,FALSE)</f>
        <v>#N/A</v>
      </c>
      <c r="S16" s="41">
        <f>'For Partner'!I18</f>
        <v>0</v>
      </c>
      <c r="T16" s="41" t="str">
        <f>UPPER('For Partner'!E18)</f>
        <v/>
      </c>
      <c r="U16" s="41" t="str">
        <f>PROPER('For Partner'!C18)</f>
        <v/>
      </c>
      <c r="V16" s="41" t="str">
        <f>PROPER('For Partner'!D18)</f>
        <v/>
      </c>
      <c r="W16" s="41" t="str">
        <f t="shared" si="6"/>
        <v xml:space="preserve">,  </v>
      </c>
      <c r="X16" s="42">
        <f>'For Partner'!F18</f>
        <v>0</v>
      </c>
      <c r="Y16" s="41">
        <f>'For Partner'!G18</f>
        <v>0</v>
      </c>
      <c r="Z16" s="41">
        <f>'For Partner'!H18</f>
        <v>0</v>
      </c>
      <c r="AA16" s="41">
        <f>'For Partner'!J18</f>
        <v>0</v>
      </c>
      <c r="AB16" s="43">
        <f>'For Partner'!K18</f>
        <v>0</v>
      </c>
      <c r="AC16" s="43">
        <f>'For Partner'!L18</f>
        <v>0</v>
      </c>
      <c r="AD16" s="44">
        <f>'For Partner'!M18</f>
        <v>0</v>
      </c>
      <c r="AE16" s="41">
        <f>'For Partner'!N18</f>
        <v>0</v>
      </c>
    </row>
    <row r="18" spans="1:30" x14ac:dyDescent="0.15">
      <c r="B18" s="40" t="s">
        <v>52</v>
      </c>
      <c r="X18" s="45"/>
      <c r="AD18" s="40"/>
    </row>
    <row r="19" spans="1:30" x14ac:dyDescent="0.15">
      <c r="B19" s="38" t="s">
        <v>53</v>
      </c>
      <c r="C19" s="48" t="s">
        <v>28</v>
      </c>
      <c r="D19" s="38" t="s">
        <v>54</v>
      </c>
      <c r="E19" s="38" t="s">
        <v>55</v>
      </c>
      <c r="F19" s="38" t="s">
        <v>56</v>
      </c>
      <c r="G19" s="38" t="s">
        <v>57</v>
      </c>
      <c r="H19" s="38" t="s">
        <v>58</v>
      </c>
      <c r="I19" s="38" t="s">
        <v>59</v>
      </c>
      <c r="J19" s="38" t="s">
        <v>60</v>
      </c>
      <c r="K19" s="38" t="s">
        <v>61</v>
      </c>
      <c r="L19" s="38" t="s">
        <v>62</v>
      </c>
      <c r="M19" s="38" t="s">
        <v>63</v>
      </c>
      <c r="N19" s="38" t="s">
        <v>64</v>
      </c>
      <c r="O19" s="38" t="s">
        <v>65</v>
      </c>
      <c r="P19" s="38" t="s">
        <v>66</v>
      </c>
      <c r="Q19" s="38" t="s">
        <v>67</v>
      </c>
      <c r="R19" s="38" t="s">
        <v>68</v>
      </c>
      <c r="AD19" s="40"/>
    </row>
    <row r="20" spans="1:30" x14ac:dyDescent="0.15">
      <c r="A20" s="40">
        <f>SUM(M2:M13)</f>
        <v>0</v>
      </c>
      <c r="B20" s="47" t="e">
        <f>VLOOKUP($Q$2,リスト!H:J,2,FALSE)</f>
        <v>#N/A</v>
      </c>
      <c r="C20" s="49">
        <f>'For Partner'!$B$27</f>
        <v>0</v>
      </c>
      <c r="D20" s="46">
        <f>AE2</f>
        <v>0</v>
      </c>
      <c r="E20" s="46">
        <f>AE3</f>
        <v>0</v>
      </c>
      <c r="F20" s="46">
        <f>AE4</f>
        <v>0</v>
      </c>
      <c r="G20" s="46">
        <f>AE5</f>
        <v>0</v>
      </c>
      <c r="H20" s="46">
        <f>AE6</f>
        <v>0</v>
      </c>
      <c r="I20" s="46">
        <f>AE7</f>
        <v>0</v>
      </c>
      <c r="J20" s="46">
        <f>AE8</f>
        <v>0</v>
      </c>
      <c r="K20" s="46">
        <f>AE9</f>
        <v>0</v>
      </c>
      <c r="L20" s="46">
        <f>AE10</f>
        <v>0</v>
      </c>
      <c r="M20" s="46">
        <f>AE11</f>
        <v>0</v>
      </c>
      <c r="N20" s="46">
        <f>AE12</f>
        <v>0</v>
      </c>
      <c r="O20" s="46">
        <f>AE13</f>
        <v>0</v>
      </c>
      <c r="P20" s="46">
        <f>AE14</f>
        <v>0</v>
      </c>
      <c r="Q20" s="46">
        <f>AE15</f>
        <v>0</v>
      </c>
      <c r="R20" s="46">
        <f>AE16</f>
        <v>0</v>
      </c>
      <c r="AD20" s="40"/>
    </row>
    <row r="21" spans="1:30" x14ac:dyDescent="0.15">
      <c r="AD21" s="40"/>
    </row>
  </sheetData>
  <phoneticPr fontId="1"/>
  <conditionalFormatting sqref="AB2:AC16">
    <cfRule type="expression" priority="3">
      <formula>$AA$2="Bachelor's" +$AB$2="1"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S196"/>
  <sheetViews>
    <sheetView view="pageBreakPreview" topLeftCell="A47" zoomScale="91" zoomScaleNormal="87" zoomScaleSheetLayoutView="91" workbookViewId="0">
      <selection activeCell="I78" sqref="I78"/>
    </sheetView>
  </sheetViews>
  <sheetFormatPr defaultColWidth="9" defaultRowHeight="12" x14ac:dyDescent="0.15"/>
  <cols>
    <col min="1" max="2" width="3.25" style="11" bestFit="1" customWidth="1"/>
    <col min="3" max="3" width="6.75" style="11" bestFit="1" customWidth="1"/>
    <col min="4" max="4" width="4.875" style="11" bestFit="1" customWidth="1"/>
    <col min="5" max="5" width="7" style="11" bestFit="1" customWidth="1"/>
    <col min="6" max="6" width="33.375" style="33" bestFit="1" customWidth="1"/>
    <col min="7" max="7" width="26.125" style="33" customWidth="1"/>
    <col min="8" max="8" width="29.375" style="21" customWidth="1"/>
    <col min="9" max="9" width="44.125" style="21" customWidth="1"/>
    <col min="10" max="10" width="7" style="13" customWidth="1"/>
    <col min="11" max="11" width="9" style="11" bestFit="1" customWidth="1"/>
    <col min="12" max="12" width="9" style="11" customWidth="1"/>
    <col min="13" max="13" width="4.875" style="11" customWidth="1"/>
    <col min="14" max="14" width="31.25" style="11" bestFit="1" customWidth="1"/>
    <col min="15" max="15" width="32.625" style="11" customWidth="1"/>
    <col min="16" max="16" width="37.875" style="11" bestFit="1" customWidth="1"/>
    <col min="17" max="17" width="43.25" style="33" customWidth="1"/>
    <col min="18" max="18" width="9.375" style="11" bestFit="1" customWidth="1"/>
    <col min="19" max="19" width="28" style="11" bestFit="1" customWidth="1"/>
    <col min="20" max="16384" width="9" style="11"/>
  </cols>
  <sheetData>
    <row r="1" spans="1:19" ht="13.5" customHeight="1" x14ac:dyDescent="0.15">
      <c r="A1" s="10" t="s">
        <v>69</v>
      </c>
      <c r="B1" s="10" t="s">
        <v>70</v>
      </c>
      <c r="C1" s="10" t="s">
        <v>71</v>
      </c>
      <c r="D1" s="10" t="s">
        <v>72</v>
      </c>
      <c r="E1" s="11" t="s">
        <v>73</v>
      </c>
      <c r="F1" s="22" t="s">
        <v>74</v>
      </c>
      <c r="G1" s="22" t="s">
        <v>75</v>
      </c>
      <c r="H1" s="12" t="s">
        <v>76</v>
      </c>
      <c r="I1" s="12" t="s">
        <v>77</v>
      </c>
      <c r="J1" s="13" t="s">
        <v>78</v>
      </c>
      <c r="K1" s="14" t="s">
        <v>79</v>
      </c>
      <c r="L1" s="14" t="s">
        <v>80</v>
      </c>
      <c r="M1" s="14" t="s">
        <v>81</v>
      </c>
      <c r="N1" s="14" t="s">
        <v>82</v>
      </c>
      <c r="O1" s="14" t="s">
        <v>83</v>
      </c>
      <c r="P1" s="23" t="s">
        <v>84</v>
      </c>
      <c r="Q1" s="24" t="s">
        <v>85</v>
      </c>
      <c r="R1" s="23" t="s">
        <v>86</v>
      </c>
      <c r="S1" s="23" t="s">
        <v>87</v>
      </c>
    </row>
    <row r="2" spans="1:19" ht="24" x14ac:dyDescent="0.15">
      <c r="A2" s="15">
        <v>1</v>
      </c>
      <c r="B2" s="15">
        <v>1</v>
      </c>
      <c r="C2" s="10" t="s">
        <v>88</v>
      </c>
      <c r="D2" s="14" t="s">
        <v>89</v>
      </c>
      <c r="E2" s="14" t="s">
        <v>90</v>
      </c>
      <c r="F2" s="25" t="s">
        <v>91</v>
      </c>
      <c r="G2" s="26" t="s">
        <v>92</v>
      </c>
      <c r="H2" s="16" t="s">
        <v>93</v>
      </c>
      <c r="I2" s="16" t="s">
        <v>94</v>
      </c>
      <c r="J2" s="17">
        <v>1</v>
      </c>
      <c r="K2" s="10" t="s">
        <v>95</v>
      </c>
      <c r="L2" s="10" t="s">
        <v>96</v>
      </c>
      <c r="M2" s="10">
        <v>1</v>
      </c>
      <c r="N2" s="18" t="s">
        <v>672</v>
      </c>
      <c r="O2" s="18" t="s">
        <v>676</v>
      </c>
      <c r="P2" s="27" t="s">
        <v>97</v>
      </c>
      <c r="Q2" s="28" t="s">
        <v>98</v>
      </c>
      <c r="R2" s="10" t="s">
        <v>99</v>
      </c>
      <c r="S2" s="10" t="s">
        <v>100</v>
      </c>
    </row>
    <row r="3" spans="1:19" ht="24" x14ac:dyDescent="0.15">
      <c r="A3" s="15">
        <v>2</v>
      </c>
      <c r="B3" s="15">
        <v>2</v>
      </c>
      <c r="C3" s="60" t="s">
        <v>101</v>
      </c>
      <c r="D3" s="61" t="s">
        <v>102</v>
      </c>
      <c r="E3" s="14" t="s">
        <v>103</v>
      </c>
      <c r="F3" s="29" t="s">
        <v>104</v>
      </c>
      <c r="G3" s="30" t="s">
        <v>105</v>
      </c>
      <c r="H3" s="19" t="s">
        <v>106</v>
      </c>
      <c r="I3" s="19" t="s">
        <v>107</v>
      </c>
      <c r="J3" s="17">
        <v>2</v>
      </c>
      <c r="K3" s="10" t="s">
        <v>108</v>
      </c>
      <c r="L3" s="10" t="s">
        <v>109</v>
      </c>
      <c r="M3" s="10">
        <v>2</v>
      </c>
      <c r="N3" s="18" t="s">
        <v>673</v>
      </c>
      <c r="O3" s="18" t="s">
        <v>677</v>
      </c>
      <c r="P3" s="27" t="s">
        <v>110</v>
      </c>
      <c r="Q3" s="31" t="s">
        <v>111</v>
      </c>
      <c r="R3" s="31" t="s">
        <v>112</v>
      </c>
      <c r="S3" s="31" t="s">
        <v>113</v>
      </c>
    </row>
    <row r="4" spans="1:19" ht="36" x14ac:dyDescent="0.15">
      <c r="A4" s="15">
        <v>3</v>
      </c>
      <c r="B4" s="59">
        <v>3</v>
      </c>
      <c r="C4" s="10" t="s">
        <v>114</v>
      </c>
      <c r="D4" s="10" t="s">
        <v>115</v>
      </c>
      <c r="F4" s="29" t="s">
        <v>116</v>
      </c>
      <c r="G4" s="30" t="s">
        <v>117</v>
      </c>
      <c r="H4" s="19" t="s">
        <v>118</v>
      </c>
      <c r="I4" s="19" t="s">
        <v>119</v>
      </c>
      <c r="J4" s="17">
        <v>3</v>
      </c>
      <c r="K4" s="10" t="s">
        <v>120</v>
      </c>
      <c r="L4" s="10" t="s">
        <v>121</v>
      </c>
      <c r="M4" s="10">
        <v>3</v>
      </c>
      <c r="N4" s="18" t="s">
        <v>674</v>
      </c>
      <c r="O4" s="18" t="s">
        <v>678</v>
      </c>
      <c r="P4" s="27" t="s">
        <v>122</v>
      </c>
      <c r="Q4" s="28" t="s">
        <v>123</v>
      </c>
      <c r="R4" s="10" t="s">
        <v>124</v>
      </c>
      <c r="S4" s="10" t="s">
        <v>125</v>
      </c>
    </row>
    <row r="5" spans="1:19" ht="14.25" x14ac:dyDescent="0.15">
      <c r="A5" s="15">
        <v>4</v>
      </c>
      <c r="B5" s="15">
        <v>4</v>
      </c>
      <c r="F5" s="29" t="s">
        <v>126</v>
      </c>
      <c r="G5" s="30" t="s">
        <v>127</v>
      </c>
      <c r="H5" s="19" t="s">
        <v>128</v>
      </c>
      <c r="I5" s="19" t="s">
        <v>129</v>
      </c>
      <c r="J5" s="17">
        <v>4</v>
      </c>
      <c r="M5" s="10">
        <v>4</v>
      </c>
      <c r="N5" s="18" t="s">
        <v>675</v>
      </c>
      <c r="O5" s="18" t="s">
        <v>679</v>
      </c>
      <c r="P5" s="54" t="s">
        <v>130</v>
      </c>
      <c r="Q5" s="28" t="s">
        <v>131</v>
      </c>
      <c r="R5" s="32"/>
    </row>
    <row r="6" spans="1:19" ht="14.25" x14ac:dyDescent="0.15">
      <c r="A6" s="15">
        <v>5</v>
      </c>
      <c r="B6" s="15">
        <v>5</v>
      </c>
      <c r="F6" s="29" t="s">
        <v>132</v>
      </c>
      <c r="G6" s="30" t="s">
        <v>133</v>
      </c>
      <c r="H6" s="19" t="s">
        <v>134</v>
      </c>
      <c r="I6" s="16" t="s">
        <v>135</v>
      </c>
      <c r="J6" s="17">
        <v>5</v>
      </c>
      <c r="M6" s="10">
        <v>5</v>
      </c>
      <c r="P6" s="28" t="s">
        <v>136</v>
      </c>
      <c r="Q6" s="53" t="s">
        <v>137</v>
      </c>
      <c r="R6" s="32"/>
    </row>
    <row r="7" spans="1:19" ht="14.25" x14ac:dyDescent="0.15">
      <c r="A7" s="15">
        <v>6</v>
      </c>
      <c r="B7" s="15">
        <v>6</v>
      </c>
      <c r="F7" s="29" t="s">
        <v>138</v>
      </c>
      <c r="G7" s="30" t="s">
        <v>139</v>
      </c>
      <c r="H7" s="19" t="s">
        <v>140</v>
      </c>
      <c r="I7" s="19" t="s">
        <v>141</v>
      </c>
      <c r="J7" s="17">
        <v>6</v>
      </c>
      <c r="M7" s="10">
        <v>6</v>
      </c>
    </row>
    <row r="8" spans="1:19" ht="14.25" x14ac:dyDescent="0.15">
      <c r="A8" s="15">
        <v>7</v>
      </c>
      <c r="B8" s="15">
        <v>7</v>
      </c>
      <c r="F8" s="29" t="s">
        <v>142</v>
      </c>
      <c r="G8" s="30" t="s">
        <v>143</v>
      </c>
      <c r="H8" s="19" t="s">
        <v>144</v>
      </c>
      <c r="I8" s="19" t="s">
        <v>145</v>
      </c>
      <c r="J8" s="17">
        <v>7</v>
      </c>
      <c r="M8" s="10">
        <v>7</v>
      </c>
    </row>
    <row r="9" spans="1:19" ht="14.25" x14ac:dyDescent="0.15">
      <c r="A9" s="15">
        <v>8</v>
      </c>
      <c r="B9" s="15">
        <v>8</v>
      </c>
      <c r="F9" s="29" t="s">
        <v>146</v>
      </c>
      <c r="G9" s="30" t="s">
        <v>147</v>
      </c>
      <c r="H9" s="19" t="s">
        <v>148</v>
      </c>
      <c r="I9" s="19" t="s">
        <v>149</v>
      </c>
      <c r="J9" s="17">
        <v>8</v>
      </c>
      <c r="M9" s="10">
        <v>8</v>
      </c>
    </row>
    <row r="10" spans="1:19" ht="14.25" x14ac:dyDescent="0.15">
      <c r="A10" s="15">
        <v>9</v>
      </c>
      <c r="B10" s="15">
        <v>9</v>
      </c>
      <c r="F10" s="29" t="s">
        <v>150</v>
      </c>
      <c r="G10" s="30" t="s">
        <v>151</v>
      </c>
      <c r="H10" s="16" t="s">
        <v>152</v>
      </c>
      <c r="I10" s="16" t="s">
        <v>153</v>
      </c>
      <c r="J10" s="17">
        <v>9</v>
      </c>
    </row>
    <row r="11" spans="1:19" ht="27" x14ac:dyDescent="0.15">
      <c r="A11" s="15">
        <v>10</v>
      </c>
      <c r="B11" s="15">
        <v>10</v>
      </c>
      <c r="F11" s="29" t="s">
        <v>154</v>
      </c>
      <c r="G11" s="30" t="s">
        <v>155</v>
      </c>
      <c r="H11" s="16" t="s">
        <v>156</v>
      </c>
      <c r="I11" s="16" t="s">
        <v>157</v>
      </c>
      <c r="J11" s="17">
        <v>10</v>
      </c>
    </row>
    <row r="12" spans="1:19" ht="14.25" x14ac:dyDescent="0.15">
      <c r="A12" s="15">
        <v>11</v>
      </c>
      <c r="B12" s="15">
        <v>11</v>
      </c>
      <c r="F12" s="29" t="s">
        <v>158</v>
      </c>
      <c r="G12" s="30" t="s">
        <v>159</v>
      </c>
      <c r="H12" s="19" t="s">
        <v>160</v>
      </c>
      <c r="I12" s="19" t="s">
        <v>161</v>
      </c>
      <c r="J12" s="17">
        <v>11</v>
      </c>
    </row>
    <row r="13" spans="1:19" ht="14.25" x14ac:dyDescent="0.15">
      <c r="A13" s="15">
        <v>12</v>
      </c>
      <c r="B13" s="15">
        <v>12</v>
      </c>
      <c r="F13" s="29" t="s">
        <v>162</v>
      </c>
      <c r="G13" s="30" t="s">
        <v>163</v>
      </c>
      <c r="H13" s="16" t="s">
        <v>164</v>
      </c>
      <c r="I13" s="16" t="s">
        <v>165</v>
      </c>
      <c r="J13" s="17">
        <v>12</v>
      </c>
    </row>
    <row r="14" spans="1:19" ht="12" customHeight="1" x14ac:dyDescent="0.15">
      <c r="B14" s="15">
        <v>13</v>
      </c>
      <c r="F14" s="29" t="s">
        <v>166</v>
      </c>
      <c r="G14" s="30" t="s">
        <v>167</v>
      </c>
      <c r="H14" s="19" t="s">
        <v>168</v>
      </c>
      <c r="I14" s="19" t="s">
        <v>169</v>
      </c>
      <c r="J14" s="17">
        <v>13</v>
      </c>
    </row>
    <row r="15" spans="1:19" ht="14.25" x14ac:dyDescent="0.15">
      <c r="B15" s="15">
        <v>14</v>
      </c>
      <c r="F15" s="29" t="s">
        <v>170</v>
      </c>
      <c r="G15" s="30" t="s">
        <v>171</v>
      </c>
      <c r="H15" s="16" t="s">
        <v>172</v>
      </c>
      <c r="I15" s="16" t="s">
        <v>680</v>
      </c>
      <c r="J15" s="17">
        <v>14</v>
      </c>
    </row>
    <row r="16" spans="1:19" ht="27" x14ac:dyDescent="0.15">
      <c r="B16" s="15">
        <v>15</v>
      </c>
      <c r="F16" s="29" t="s">
        <v>173</v>
      </c>
      <c r="G16" s="30" t="s">
        <v>174</v>
      </c>
      <c r="H16" s="16" t="s">
        <v>175</v>
      </c>
      <c r="I16" s="16" t="s">
        <v>176</v>
      </c>
      <c r="J16" s="17">
        <v>15</v>
      </c>
    </row>
    <row r="17" spans="2:10" ht="14.25" x14ac:dyDescent="0.15">
      <c r="B17" s="15">
        <v>16</v>
      </c>
      <c r="F17" s="29" t="s">
        <v>177</v>
      </c>
      <c r="G17" s="30" t="s">
        <v>178</v>
      </c>
      <c r="H17" s="16" t="s">
        <v>179</v>
      </c>
      <c r="I17" s="16" t="s">
        <v>180</v>
      </c>
      <c r="J17" s="17">
        <v>16</v>
      </c>
    </row>
    <row r="18" spans="2:10" ht="14.25" x14ac:dyDescent="0.15">
      <c r="B18" s="15">
        <v>17</v>
      </c>
      <c r="F18" s="29" t="s">
        <v>181</v>
      </c>
      <c r="G18" s="30" t="s">
        <v>182</v>
      </c>
      <c r="H18" s="16" t="s">
        <v>183</v>
      </c>
      <c r="I18" s="16" t="s">
        <v>184</v>
      </c>
      <c r="J18" s="17">
        <v>17</v>
      </c>
    </row>
    <row r="19" spans="2:10" ht="14.25" x14ac:dyDescent="0.15">
      <c r="B19" s="15">
        <v>18</v>
      </c>
      <c r="F19" s="29" t="s">
        <v>185</v>
      </c>
      <c r="G19" s="30" t="s">
        <v>186</v>
      </c>
      <c r="H19" s="16" t="s">
        <v>187</v>
      </c>
      <c r="I19" s="16" t="s">
        <v>188</v>
      </c>
      <c r="J19" s="17">
        <v>18</v>
      </c>
    </row>
    <row r="20" spans="2:10" ht="14.25" x14ac:dyDescent="0.15">
      <c r="B20" s="15">
        <v>19</v>
      </c>
      <c r="F20" s="29" t="s">
        <v>189</v>
      </c>
      <c r="G20" s="30" t="s">
        <v>190</v>
      </c>
      <c r="H20" s="19" t="s">
        <v>191</v>
      </c>
      <c r="I20" s="19" t="s">
        <v>192</v>
      </c>
      <c r="J20" s="17">
        <v>19</v>
      </c>
    </row>
    <row r="21" spans="2:10" ht="14.25" x14ac:dyDescent="0.15">
      <c r="B21" s="15">
        <v>20</v>
      </c>
      <c r="F21" s="29" t="s">
        <v>193</v>
      </c>
      <c r="G21" s="30" t="s">
        <v>194</v>
      </c>
      <c r="H21" s="16" t="s">
        <v>195</v>
      </c>
      <c r="I21" s="16" t="s">
        <v>196</v>
      </c>
      <c r="J21" s="17">
        <v>20</v>
      </c>
    </row>
    <row r="22" spans="2:10" ht="14.25" x14ac:dyDescent="0.15">
      <c r="B22" s="15">
        <v>21</v>
      </c>
      <c r="F22" s="29" t="s">
        <v>197</v>
      </c>
      <c r="G22" s="30" t="s">
        <v>198</v>
      </c>
      <c r="H22" s="16" t="s">
        <v>199</v>
      </c>
      <c r="I22" s="16" t="s">
        <v>200</v>
      </c>
      <c r="J22" s="17">
        <v>21</v>
      </c>
    </row>
    <row r="23" spans="2:10" ht="17.25" customHeight="1" x14ac:dyDescent="0.15">
      <c r="B23" s="15">
        <v>22</v>
      </c>
      <c r="F23" s="29" t="s">
        <v>201</v>
      </c>
      <c r="G23" s="30" t="s">
        <v>202</v>
      </c>
      <c r="H23" s="16" t="s">
        <v>203</v>
      </c>
      <c r="I23" s="16" t="s">
        <v>204</v>
      </c>
      <c r="J23" s="17">
        <v>22</v>
      </c>
    </row>
    <row r="24" spans="2:10" ht="14.25" x14ac:dyDescent="0.15">
      <c r="B24" s="15">
        <v>23</v>
      </c>
      <c r="F24" s="29" t="s">
        <v>205</v>
      </c>
      <c r="G24" s="30" t="s">
        <v>206</v>
      </c>
      <c r="H24" s="16" t="s">
        <v>207</v>
      </c>
      <c r="I24" s="16" t="s">
        <v>208</v>
      </c>
      <c r="J24" s="17">
        <v>23</v>
      </c>
    </row>
    <row r="25" spans="2:10" ht="27" x14ac:dyDescent="0.15">
      <c r="B25" s="15">
        <v>24</v>
      </c>
      <c r="F25" s="29" t="s">
        <v>209</v>
      </c>
      <c r="G25" s="30" t="s">
        <v>210</v>
      </c>
      <c r="H25" s="16" t="s">
        <v>211</v>
      </c>
      <c r="I25" s="16" t="s">
        <v>212</v>
      </c>
      <c r="J25" s="17">
        <v>24</v>
      </c>
    </row>
    <row r="26" spans="2:10" ht="14.25" x14ac:dyDescent="0.15">
      <c r="B26" s="15">
        <v>25</v>
      </c>
      <c r="F26" s="29" t="s">
        <v>213</v>
      </c>
      <c r="G26" s="30" t="s">
        <v>214</v>
      </c>
      <c r="H26" s="19" t="s">
        <v>215</v>
      </c>
      <c r="I26" s="19" t="s">
        <v>216</v>
      </c>
      <c r="J26" s="17">
        <v>25</v>
      </c>
    </row>
    <row r="27" spans="2:10" ht="14.25" x14ac:dyDescent="0.15">
      <c r="B27" s="15">
        <v>26</v>
      </c>
      <c r="F27" s="29" t="s">
        <v>217</v>
      </c>
      <c r="G27" s="30" t="s">
        <v>218</v>
      </c>
      <c r="H27" s="16" t="s">
        <v>219</v>
      </c>
      <c r="I27" s="16" t="s">
        <v>220</v>
      </c>
      <c r="J27" s="17">
        <v>26</v>
      </c>
    </row>
    <row r="28" spans="2:10" ht="27" x14ac:dyDescent="0.15">
      <c r="B28" s="15">
        <v>27</v>
      </c>
      <c r="F28" s="29" t="s">
        <v>221</v>
      </c>
      <c r="G28" s="30" t="s">
        <v>222</v>
      </c>
      <c r="H28" s="16" t="s">
        <v>223</v>
      </c>
      <c r="I28" s="16" t="s">
        <v>224</v>
      </c>
      <c r="J28" s="17">
        <v>27</v>
      </c>
    </row>
    <row r="29" spans="2:10" ht="14.25" x14ac:dyDescent="0.15">
      <c r="B29" s="15">
        <v>28</v>
      </c>
      <c r="F29" s="29" t="s">
        <v>225</v>
      </c>
      <c r="G29" s="30" t="s">
        <v>226</v>
      </c>
      <c r="H29" s="19" t="s">
        <v>227</v>
      </c>
      <c r="I29" s="19" t="s">
        <v>228</v>
      </c>
      <c r="J29" s="17">
        <v>28</v>
      </c>
    </row>
    <row r="30" spans="2:10" ht="14.25" x14ac:dyDescent="0.15">
      <c r="B30" s="15">
        <v>29</v>
      </c>
      <c r="F30" s="29" t="s">
        <v>229</v>
      </c>
      <c r="G30" s="30" t="s">
        <v>230</v>
      </c>
      <c r="H30" s="16" t="s">
        <v>231</v>
      </c>
      <c r="I30" s="16" t="s">
        <v>232</v>
      </c>
      <c r="J30" s="17">
        <v>29</v>
      </c>
    </row>
    <row r="31" spans="2:10" ht="14.25" x14ac:dyDescent="0.15">
      <c r="B31" s="15">
        <v>30</v>
      </c>
      <c r="F31" s="29" t="s">
        <v>233</v>
      </c>
      <c r="G31" s="30" t="s">
        <v>234</v>
      </c>
      <c r="H31" s="16" t="s">
        <v>235</v>
      </c>
      <c r="I31" s="16" t="s">
        <v>236</v>
      </c>
      <c r="J31" s="17">
        <v>30</v>
      </c>
    </row>
    <row r="32" spans="2:10" ht="14.25" x14ac:dyDescent="0.15">
      <c r="B32" s="15">
        <v>31</v>
      </c>
      <c r="F32" s="29" t="s">
        <v>237</v>
      </c>
      <c r="G32" s="30" t="s">
        <v>238</v>
      </c>
      <c r="H32" s="16" t="s">
        <v>239</v>
      </c>
      <c r="I32" s="16" t="s">
        <v>240</v>
      </c>
      <c r="J32" s="17">
        <v>31</v>
      </c>
    </row>
    <row r="33" spans="6:10" ht="14.25" x14ac:dyDescent="0.15">
      <c r="F33" s="29" t="s">
        <v>241</v>
      </c>
      <c r="G33" s="30" t="s">
        <v>242</v>
      </c>
      <c r="H33" s="19" t="s">
        <v>243</v>
      </c>
      <c r="I33" s="19" t="s">
        <v>244</v>
      </c>
      <c r="J33" s="17">
        <v>32</v>
      </c>
    </row>
    <row r="34" spans="6:10" ht="14.25" x14ac:dyDescent="0.15">
      <c r="F34" s="29" t="s">
        <v>245</v>
      </c>
      <c r="G34" s="30" t="s">
        <v>246</v>
      </c>
      <c r="H34" s="16" t="s">
        <v>247</v>
      </c>
      <c r="I34" s="16" t="s">
        <v>248</v>
      </c>
      <c r="J34" s="17">
        <v>33</v>
      </c>
    </row>
    <row r="35" spans="6:10" ht="14.25" x14ac:dyDescent="0.15">
      <c r="F35" s="29" t="s">
        <v>249</v>
      </c>
      <c r="G35" s="30" t="s">
        <v>250</v>
      </c>
      <c r="H35" s="19" t="s">
        <v>251</v>
      </c>
      <c r="I35" s="19" t="s">
        <v>252</v>
      </c>
      <c r="J35" s="17">
        <v>34</v>
      </c>
    </row>
    <row r="36" spans="6:10" ht="14.25" x14ac:dyDescent="0.15">
      <c r="F36" s="29" t="s">
        <v>253</v>
      </c>
      <c r="G36" s="30" t="s">
        <v>254</v>
      </c>
      <c r="H36" s="16" t="s">
        <v>255</v>
      </c>
      <c r="I36" s="16" t="s">
        <v>256</v>
      </c>
      <c r="J36" s="17">
        <v>35</v>
      </c>
    </row>
    <row r="37" spans="6:10" ht="14.25" x14ac:dyDescent="0.15">
      <c r="F37" s="29" t="s">
        <v>257</v>
      </c>
      <c r="G37" s="30" t="s">
        <v>258</v>
      </c>
      <c r="H37" s="16" t="s">
        <v>259</v>
      </c>
      <c r="I37" s="12" t="s">
        <v>260</v>
      </c>
      <c r="J37" s="17">
        <v>36</v>
      </c>
    </row>
    <row r="38" spans="6:10" ht="27" x14ac:dyDescent="0.15">
      <c r="F38" s="29" t="s">
        <v>261</v>
      </c>
      <c r="G38" s="30" t="s">
        <v>262</v>
      </c>
      <c r="H38" s="20" t="s">
        <v>263</v>
      </c>
      <c r="I38" s="20" t="s">
        <v>264</v>
      </c>
      <c r="J38" s="17">
        <v>37</v>
      </c>
    </row>
    <row r="39" spans="6:10" ht="14.25" x14ac:dyDescent="0.15">
      <c r="F39" s="29" t="s">
        <v>265</v>
      </c>
      <c r="G39" s="30" t="s">
        <v>266</v>
      </c>
      <c r="H39" s="16" t="s">
        <v>267</v>
      </c>
      <c r="I39" s="16" t="s">
        <v>268</v>
      </c>
      <c r="J39" s="17">
        <v>38</v>
      </c>
    </row>
    <row r="40" spans="6:10" ht="27" x14ac:dyDescent="0.15">
      <c r="F40" s="29" t="s">
        <v>269</v>
      </c>
      <c r="G40" s="30" t="s">
        <v>270</v>
      </c>
      <c r="H40" s="16" t="s">
        <v>271</v>
      </c>
      <c r="I40" s="16" t="s">
        <v>272</v>
      </c>
      <c r="J40" s="17">
        <v>39</v>
      </c>
    </row>
    <row r="41" spans="6:10" ht="14.25" x14ac:dyDescent="0.15">
      <c r="F41" s="29" t="s">
        <v>273</v>
      </c>
      <c r="G41" s="30" t="s">
        <v>274</v>
      </c>
      <c r="H41" s="16" t="s">
        <v>275</v>
      </c>
      <c r="I41" s="16" t="s">
        <v>276</v>
      </c>
      <c r="J41" s="17">
        <v>40</v>
      </c>
    </row>
    <row r="42" spans="6:10" ht="14.25" x14ac:dyDescent="0.15">
      <c r="F42" s="29" t="s">
        <v>277</v>
      </c>
      <c r="G42" s="30" t="s">
        <v>278</v>
      </c>
      <c r="H42" s="19" t="s">
        <v>279</v>
      </c>
      <c r="I42" s="19" t="s">
        <v>280</v>
      </c>
      <c r="J42" s="17">
        <v>41</v>
      </c>
    </row>
    <row r="43" spans="6:10" ht="14.25" x14ac:dyDescent="0.15">
      <c r="F43" s="29" t="s">
        <v>281</v>
      </c>
      <c r="G43" s="30" t="s">
        <v>282</v>
      </c>
      <c r="H43" s="19" t="s">
        <v>283</v>
      </c>
      <c r="I43" s="19" t="s">
        <v>284</v>
      </c>
      <c r="J43" s="17">
        <v>42</v>
      </c>
    </row>
    <row r="44" spans="6:10" ht="14.25" x14ac:dyDescent="0.15">
      <c r="F44" s="29" t="s">
        <v>285</v>
      </c>
      <c r="G44" s="30" t="s">
        <v>286</v>
      </c>
      <c r="H44" s="16" t="s">
        <v>287</v>
      </c>
      <c r="I44" s="16" t="s">
        <v>288</v>
      </c>
      <c r="J44" s="17">
        <v>43</v>
      </c>
    </row>
    <row r="45" spans="6:10" ht="14.25" x14ac:dyDescent="0.15">
      <c r="F45" s="29" t="s">
        <v>289</v>
      </c>
      <c r="G45" s="30" t="s">
        <v>290</v>
      </c>
      <c r="H45" s="19" t="s">
        <v>291</v>
      </c>
      <c r="I45" s="19" t="s">
        <v>292</v>
      </c>
      <c r="J45" s="17">
        <v>44</v>
      </c>
    </row>
    <row r="46" spans="6:10" ht="14.25" x14ac:dyDescent="0.15">
      <c r="F46" s="29" t="s">
        <v>293</v>
      </c>
      <c r="G46" s="30" t="s">
        <v>294</v>
      </c>
      <c r="H46" s="19" t="s">
        <v>295</v>
      </c>
      <c r="I46" s="19" t="s">
        <v>296</v>
      </c>
      <c r="J46" s="17">
        <v>45</v>
      </c>
    </row>
    <row r="47" spans="6:10" ht="14.25" x14ac:dyDescent="0.15">
      <c r="F47" s="29" t="s">
        <v>297</v>
      </c>
      <c r="G47" s="30" t="s">
        <v>298</v>
      </c>
      <c r="H47" s="19" t="s">
        <v>299</v>
      </c>
      <c r="I47" s="19" t="s">
        <v>300</v>
      </c>
      <c r="J47" s="17">
        <v>46</v>
      </c>
    </row>
    <row r="48" spans="6:10" ht="14.25" x14ac:dyDescent="0.15">
      <c r="F48" s="29" t="s">
        <v>301</v>
      </c>
      <c r="G48" s="30" t="s">
        <v>302</v>
      </c>
      <c r="H48" s="16" t="s">
        <v>303</v>
      </c>
      <c r="I48" s="16" t="s">
        <v>304</v>
      </c>
      <c r="J48" s="17">
        <v>47</v>
      </c>
    </row>
    <row r="49" spans="6:10" ht="14.25" x14ac:dyDescent="0.15">
      <c r="F49" s="29" t="s">
        <v>305</v>
      </c>
      <c r="G49" s="30" t="s">
        <v>306</v>
      </c>
      <c r="H49" s="19" t="s">
        <v>307</v>
      </c>
      <c r="I49" s="19" t="s">
        <v>308</v>
      </c>
      <c r="J49" s="17">
        <v>48</v>
      </c>
    </row>
    <row r="50" spans="6:10" ht="14.25" x14ac:dyDescent="0.15">
      <c r="F50" s="29" t="s">
        <v>309</v>
      </c>
      <c r="G50" s="30" t="s">
        <v>310</v>
      </c>
      <c r="H50" s="19" t="s">
        <v>311</v>
      </c>
      <c r="I50" s="21" t="s">
        <v>312</v>
      </c>
      <c r="J50" s="17">
        <v>49</v>
      </c>
    </row>
    <row r="51" spans="6:10" ht="14.25" x14ac:dyDescent="0.15">
      <c r="F51" s="29" t="s">
        <v>313</v>
      </c>
      <c r="G51" s="30" t="s">
        <v>314</v>
      </c>
      <c r="H51" s="16" t="s">
        <v>315</v>
      </c>
      <c r="I51" s="16" t="s">
        <v>316</v>
      </c>
      <c r="J51" s="17">
        <v>50</v>
      </c>
    </row>
    <row r="52" spans="6:10" ht="14.25" x14ac:dyDescent="0.15">
      <c r="F52" s="29" t="s">
        <v>317</v>
      </c>
      <c r="G52" s="30" t="s">
        <v>318</v>
      </c>
      <c r="H52" s="16" t="s">
        <v>319</v>
      </c>
      <c r="I52" s="16" t="s">
        <v>320</v>
      </c>
      <c r="J52" s="17">
        <v>51</v>
      </c>
    </row>
    <row r="53" spans="6:10" ht="27" x14ac:dyDescent="0.15">
      <c r="F53" s="29" t="s">
        <v>321</v>
      </c>
      <c r="G53" s="30" t="s">
        <v>322</v>
      </c>
      <c r="H53" s="16" t="s">
        <v>323</v>
      </c>
      <c r="I53" s="16" t="s">
        <v>324</v>
      </c>
      <c r="J53" s="17">
        <v>52</v>
      </c>
    </row>
    <row r="54" spans="6:10" ht="14.25" x14ac:dyDescent="0.15">
      <c r="F54" s="29" t="s">
        <v>325</v>
      </c>
      <c r="G54" s="30" t="s">
        <v>326</v>
      </c>
      <c r="H54" s="16" t="s">
        <v>327</v>
      </c>
      <c r="I54" s="16" t="s">
        <v>328</v>
      </c>
      <c r="J54" s="17">
        <v>53</v>
      </c>
    </row>
    <row r="55" spans="6:10" ht="27" x14ac:dyDescent="0.15">
      <c r="F55" s="29" t="s">
        <v>329</v>
      </c>
      <c r="G55" s="30" t="s">
        <v>330</v>
      </c>
      <c r="H55" s="16" t="s">
        <v>331</v>
      </c>
      <c r="I55" s="16" t="s">
        <v>332</v>
      </c>
      <c r="J55" s="17">
        <v>54</v>
      </c>
    </row>
    <row r="56" spans="6:10" ht="14.25" x14ac:dyDescent="0.15">
      <c r="F56" s="29" t="s">
        <v>333</v>
      </c>
      <c r="G56" s="30" t="s">
        <v>334</v>
      </c>
      <c r="H56" s="50" t="s">
        <v>335</v>
      </c>
      <c r="I56" s="50" t="s">
        <v>336</v>
      </c>
      <c r="J56" s="17">
        <v>55</v>
      </c>
    </row>
    <row r="57" spans="6:10" ht="14.25" x14ac:dyDescent="0.15">
      <c r="F57" s="29" t="s">
        <v>337</v>
      </c>
      <c r="G57" s="30" t="s">
        <v>338</v>
      </c>
      <c r="H57" s="16" t="s">
        <v>339</v>
      </c>
      <c r="I57" s="16" t="s">
        <v>340</v>
      </c>
      <c r="J57" s="17">
        <v>56</v>
      </c>
    </row>
    <row r="58" spans="6:10" ht="14.25" x14ac:dyDescent="0.15">
      <c r="F58" s="29" t="s">
        <v>341</v>
      </c>
      <c r="G58" s="30" t="s">
        <v>342</v>
      </c>
      <c r="H58" s="16" t="s">
        <v>343</v>
      </c>
      <c r="I58" s="16" t="s">
        <v>344</v>
      </c>
      <c r="J58" s="17">
        <v>57</v>
      </c>
    </row>
    <row r="59" spans="6:10" ht="27" x14ac:dyDescent="0.15">
      <c r="F59" s="29" t="s">
        <v>345</v>
      </c>
      <c r="G59" s="30" t="s">
        <v>346</v>
      </c>
      <c r="H59" s="19" t="s">
        <v>347</v>
      </c>
      <c r="I59" s="19" t="s">
        <v>348</v>
      </c>
      <c r="J59" s="17">
        <v>58</v>
      </c>
    </row>
    <row r="60" spans="6:10" ht="14.25" x14ac:dyDescent="0.15">
      <c r="F60" s="29" t="s">
        <v>349</v>
      </c>
      <c r="G60" s="30" t="s">
        <v>350</v>
      </c>
      <c r="H60" s="16" t="s">
        <v>351</v>
      </c>
      <c r="I60" s="16" t="s">
        <v>352</v>
      </c>
      <c r="J60" s="17">
        <v>59</v>
      </c>
    </row>
    <row r="61" spans="6:10" ht="14.25" x14ac:dyDescent="0.15">
      <c r="F61" s="29" t="s">
        <v>353</v>
      </c>
      <c r="G61" s="30" t="s">
        <v>354</v>
      </c>
      <c r="H61" s="19" t="s">
        <v>355</v>
      </c>
      <c r="I61" s="19" t="s">
        <v>356</v>
      </c>
      <c r="J61" s="17">
        <v>60</v>
      </c>
    </row>
    <row r="62" spans="6:10" ht="14.25" x14ac:dyDescent="0.15">
      <c r="F62" s="29" t="s">
        <v>357</v>
      </c>
      <c r="G62" s="30" t="s">
        <v>358</v>
      </c>
      <c r="H62" s="16" t="s">
        <v>359</v>
      </c>
      <c r="I62" s="16" t="s">
        <v>360</v>
      </c>
      <c r="J62" s="17">
        <v>61</v>
      </c>
    </row>
    <row r="63" spans="6:10" ht="14.25" x14ac:dyDescent="0.15">
      <c r="F63" s="29" t="s">
        <v>361</v>
      </c>
      <c r="G63" s="30" t="s">
        <v>362</v>
      </c>
      <c r="H63" s="19" t="s">
        <v>363</v>
      </c>
      <c r="I63" s="19" t="s">
        <v>364</v>
      </c>
      <c r="J63" s="17">
        <v>62</v>
      </c>
    </row>
    <row r="64" spans="6:10" ht="14.25" x14ac:dyDescent="0.15">
      <c r="F64" s="29" t="s">
        <v>365</v>
      </c>
      <c r="G64" s="30" t="s">
        <v>366</v>
      </c>
      <c r="H64" s="19" t="s">
        <v>367</v>
      </c>
      <c r="I64" s="19" t="s">
        <v>368</v>
      </c>
      <c r="J64" s="17">
        <v>63</v>
      </c>
    </row>
    <row r="65" spans="6:10" ht="14.25" x14ac:dyDescent="0.15">
      <c r="F65" s="29" t="s">
        <v>369</v>
      </c>
      <c r="G65" s="30" t="s">
        <v>370</v>
      </c>
      <c r="H65" s="16" t="s">
        <v>371</v>
      </c>
      <c r="I65" s="16" t="s">
        <v>372</v>
      </c>
      <c r="J65" s="17">
        <v>64</v>
      </c>
    </row>
    <row r="66" spans="6:10" ht="14.25" x14ac:dyDescent="0.15">
      <c r="F66" s="29" t="s">
        <v>373</v>
      </c>
      <c r="G66" s="30" t="s">
        <v>374</v>
      </c>
      <c r="H66" s="19" t="s">
        <v>375</v>
      </c>
      <c r="I66" s="19" t="s">
        <v>376</v>
      </c>
      <c r="J66" s="17">
        <v>65</v>
      </c>
    </row>
    <row r="67" spans="6:10" ht="14.25" x14ac:dyDescent="0.15">
      <c r="F67" s="29" t="s">
        <v>377</v>
      </c>
      <c r="G67" s="30" t="s">
        <v>378</v>
      </c>
      <c r="H67" s="16" t="s">
        <v>379</v>
      </c>
      <c r="I67" s="16" t="s">
        <v>380</v>
      </c>
      <c r="J67" s="17">
        <v>66</v>
      </c>
    </row>
    <row r="68" spans="6:10" ht="14.25" x14ac:dyDescent="0.15">
      <c r="F68" s="29" t="s">
        <v>381</v>
      </c>
      <c r="G68" s="30" t="s">
        <v>382</v>
      </c>
      <c r="H68" s="19" t="s">
        <v>383</v>
      </c>
      <c r="I68" s="19" t="s">
        <v>384</v>
      </c>
      <c r="J68" s="17">
        <v>67</v>
      </c>
    </row>
    <row r="69" spans="6:10" ht="14.25" x14ac:dyDescent="0.15">
      <c r="F69" s="29" t="s">
        <v>385</v>
      </c>
      <c r="G69" s="30" t="s">
        <v>386</v>
      </c>
      <c r="H69" s="16" t="s">
        <v>387</v>
      </c>
      <c r="I69" s="16" t="s">
        <v>388</v>
      </c>
      <c r="J69" s="17">
        <v>68</v>
      </c>
    </row>
    <row r="70" spans="6:10" ht="14.25" x14ac:dyDescent="0.15">
      <c r="F70" s="29" t="s">
        <v>389</v>
      </c>
      <c r="G70" s="30" t="s">
        <v>390</v>
      </c>
      <c r="H70" s="16" t="s">
        <v>391</v>
      </c>
      <c r="I70" s="16" t="s">
        <v>392</v>
      </c>
      <c r="J70" s="17">
        <v>69</v>
      </c>
    </row>
    <row r="71" spans="6:10" ht="14.25" x14ac:dyDescent="0.15">
      <c r="F71" s="29" t="s">
        <v>393</v>
      </c>
      <c r="G71" s="30" t="s">
        <v>394</v>
      </c>
      <c r="H71" s="19" t="s">
        <v>395</v>
      </c>
      <c r="I71" s="19" t="s">
        <v>396</v>
      </c>
      <c r="J71" s="17">
        <v>70</v>
      </c>
    </row>
    <row r="72" spans="6:10" ht="14.25" x14ac:dyDescent="0.15">
      <c r="F72" s="29" t="s">
        <v>397</v>
      </c>
      <c r="G72" s="30" t="s">
        <v>398</v>
      </c>
      <c r="H72" s="19" t="s">
        <v>403</v>
      </c>
      <c r="I72" s="19" t="s">
        <v>404</v>
      </c>
      <c r="J72" s="17">
        <v>71</v>
      </c>
    </row>
    <row r="73" spans="6:10" ht="14.25" x14ac:dyDescent="0.15">
      <c r="F73" s="29" t="s">
        <v>401</v>
      </c>
      <c r="G73" s="30" t="s">
        <v>402</v>
      </c>
      <c r="H73" s="51" t="s">
        <v>399</v>
      </c>
      <c r="I73" s="50" t="s">
        <v>400</v>
      </c>
      <c r="J73" s="17">
        <v>72</v>
      </c>
    </row>
    <row r="74" spans="6:10" ht="14.25" x14ac:dyDescent="0.15">
      <c r="F74" s="29" t="s">
        <v>405</v>
      </c>
      <c r="G74" s="30" t="s">
        <v>406</v>
      </c>
      <c r="H74" s="16" t="s">
        <v>407</v>
      </c>
      <c r="I74" s="16" t="s">
        <v>408</v>
      </c>
      <c r="J74" s="17">
        <v>73</v>
      </c>
    </row>
    <row r="75" spans="6:10" ht="27" x14ac:dyDescent="0.15">
      <c r="F75" s="29" t="s">
        <v>409</v>
      </c>
      <c r="G75" s="30" t="s">
        <v>410</v>
      </c>
      <c r="H75" s="19" t="s">
        <v>439</v>
      </c>
      <c r="I75" s="19" t="s">
        <v>440</v>
      </c>
      <c r="J75" s="17">
        <v>74</v>
      </c>
    </row>
    <row r="76" spans="6:10" ht="14.25" x14ac:dyDescent="0.15">
      <c r="F76" s="29" t="s">
        <v>413</v>
      </c>
      <c r="G76" s="30" t="s">
        <v>414</v>
      </c>
      <c r="H76" s="16" t="s">
        <v>411</v>
      </c>
      <c r="I76" s="16" t="s">
        <v>412</v>
      </c>
      <c r="J76" s="17">
        <v>75</v>
      </c>
    </row>
    <row r="77" spans="6:10" ht="14.25" x14ac:dyDescent="0.15">
      <c r="F77" s="34" t="s">
        <v>417</v>
      </c>
      <c r="G77" s="30" t="s">
        <v>418</v>
      </c>
      <c r="H77" s="16" t="s">
        <v>415</v>
      </c>
      <c r="I77" s="16" t="s">
        <v>416</v>
      </c>
      <c r="J77" s="17">
        <v>76</v>
      </c>
    </row>
    <row r="78" spans="6:10" ht="14.25" x14ac:dyDescent="0.15">
      <c r="F78" s="29" t="s">
        <v>421</v>
      </c>
      <c r="G78" s="30" t="s">
        <v>422</v>
      </c>
      <c r="H78" s="19" t="s">
        <v>670</v>
      </c>
      <c r="I78" s="19" t="s">
        <v>671</v>
      </c>
      <c r="J78" s="17">
        <v>77</v>
      </c>
    </row>
    <row r="79" spans="6:10" ht="14.25" x14ac:dyDescent="0.15">
      <c r="F79" s="29" t="s">
        <v>425</v>
      </c>
      <c r="G79" s="55" t="s">
        <v>426</v>
      </c>
      <c r="H79" s="16" t="s">
        <v>419</v>
      </c>
      <c r="I79" s="16" t="s">
        <v>420</v>
      </c>
      <c r="J79" s="17">
        <v>78</v>
      </c>
    </row>
    <row r="80" spans="6:10" ht="14.25" x14ac:dyDescent="0.15">
      <c r="F80" s="29" t="s">
        <v>429</v>
      </c>
      <c r="G80" s="55" t="s">
        <v>430</v>
      </c>
      <c r="H80" s="19" t="s">
        <v>435</v>
      </c>
      <c r="I80" s="19" t="s">
        <v>436</v>
      </c>
      <c r="J80" s="17">
        <v>79</v>
      </c>
    </row>
    <row r="81" spans="6:10" ht="14.25" x14ac:dyDescent="0.15">
      <c r="F81" s="29" t="s">
        <v>433</v>
      </c>
      <c r="G81" s="30" t="s">
        <v>434</v>
      </c>
      <c r="H81" s="16" t="s">
        <v>423</v>
      </c>
      <c r="I81" s="16" t="s">
        <v>424</v>
      </c>
      <c r="J81" s="17">
        <v>80</v>
      </c>
    </row>
    <row r="82" spans="6:10" ht="14.25" x14ac:dyDescent="0.15">
      <c r="F82" s="29" t="s">
        <v>437</v>
      </c>
      <c r="G82" s="30" t="s">
        <v>438</v>
      </c>
      <c r="H82" s="19" t="s">
        <v>427</v>
      </c>
      <c r="I82" s="19" t="s">
        <v>428</v>
      </c>
      <c r="J82" s="17">
        <v>81</v>
      </c>
    </row>
    <row r="83" spans="6:10" ht="14.25" x14ac:dyDescent="0.15">
      <c r="F83" s="29" t="s">
        <v>441</v>
      </c>
      <c r="G83" s="30" t="s">
        <v>442</v>
      </c>
      <c r="H83" s="19" t="s">
        <v>431</v>
      </c>
      <c r="I83" s="19" t="s">
        <v>432</v>
      </c>
      <c r="J83" s="17">
        <v>82</v>
      </c>
    </row>
    <row r="84" spans="6:10" ht="14.25" x14ac:dyDescent="0.15">
      <c r="F84" s="29" t="s">
        <v>443</v>
      </c>
      <c r="G84" s="30" t="s">
        <v>444</v>
      </c>
    </row>
    <row r="85" spans="6:10" ht="14.25" x14ac:dyDescent="0.15">
      <c r="F85" s="29" t="s">
        <v>445</v>
      </c>
      <c r="G85" s="35" t="s">
        <v>446</v>
      </c>
    </row>
    <row r="86" spans="6:10" ht="14.25" x14ac:dyDescent="0.15">
      <c r="F86" s="29" t="s">
        <v>447</v>
      </c>
      <c r="G86" s="30" t="s">
        <v>448</v>
      </c>
    </row>
    <row r="87" spans="6:10" ht="14.25" x14ac:dyDescent="0.15">
      <c r="F87" s="29" t="s">
        <v>449</v>
      </c>
      <c r="G87" s="30" t="s">
        <v>450</v>
      </c>
    </row>
    <row r="88" spans="6:10" ht="14.25" x14ac:dyDescent="0.15">
      <c r="F88" s="29" t="s">
        <v>451</v>
      </c>
      <c r="G88" s="30" t="s">
        <v>452</v>
      </c>
    </row>
    <row r="89" spans="6:10" ht="14.25" x14ac:dyDescent="0.15">
      <c r="F89" s="29" t="s">
        <v>453</v>
      </c>
      <c r="G89" s="30" t="s">
        <v>454</v>
      </c>
    </row>
    <row r="90" spans="6:10" ht="14.25" x14ac:dyDescent="0.15">
      <c r="F90" s="29" t="s">
        <v>455</v>
      </c>
      <c r="G90" s="30" t="s">
        <v>456</v>
      </c>
    </row>
    <row r="91" spans="6:10" ht="14.25" x14ac:dyDescent="0.15">
      <c r="F91" s="29" t="s">
        <v>457</v>
      </c>
      <c r="G91" s="30" t="s">
        <v>458</v>
      </c>
    </row>
    <row r="92" spans="6:10" ht="14.25" x14ac:dyDescent="0.15">
      <c r="F92" s="29" t="s">
        <v>459</v>
      </c>
      <c r="G92" s="30" t="s">
        <v>460</v>
      </c>
    </row>
    <row r="93" spans="6:10" ht="14.25" x14ac:dyDescent="0.15">
      <c r="F93" s="29" t="s">
        <v>461</v>
      </c>
      <c r="G93" s="30" t="s">
        <v>462</v>
      </c>
    </row>
    <row r="94" spans="6:10" ht="14.25" x14ac:dyDescent="0.15">
      <c r="F94" s="29" t="s">
        <v>463</v>
      </c>
      <c r="G94" s="30" t="s">
        <v>464</v>
      </c>
    </row>
    <row r="95" spans="6:10" ht="14.25" x14ac:dyDescent="0.15">
      <c r="F95" s="29" t="s">
        <v>465</v>
      </c>
      <c r="G95" s="30" t="s">
        <v>466</v>
      </c>
    </row>
    <row r="96" spans="6:10" ht="14.25" x14ac:dyDescent="0.15">
      <c r="F96" s="29" t="s">
        <v>467</v>
      </c>
      <c r="G96" s="30" t="s">
        <v>468</v>
      </c>
    </row>
    <row r="97" spans="6:7" ht="14.25" x14ac:dyDescent="0.15">
      <c r="F97" s="29" t="s">
        <v>469</v>
      </c>
      <c r="G97" s="30" t="s">
        <v>470</v>
      </c>
    </row>
    <row r="98" spans="6:7" ht="14.25" x14ac:dyDescent="0.15">
      <c r="F98" s="29" t="s">
        <v>471</v>
      </c>
      <c r="G98" s="30" t="s">
        <v>472</v>
      </c>
    </row>
    <row r="99" spans="6:7" ht="14.25" x14ac:dyDescent="0.15">
      <c r="F99" s="29" t="s">
        <v>473</v>
      </c>
      <c r="G99" s="30" t="s">
        <v>474</v>
      </c>
    </row>
    <row r="100" spans="6:7" ht="14.25" x14ac:dyDescent="0.15">
      <c r="F100" s="29" t="s">
        <v>475</v>
      </c>
      <c r="G100" s="30" t="s">
        <v>476</v>
      </c>
    </row>
    <row r="101" spans="6:7" ht="14.25" x14ac:dyDescent="0.15">
      <c r="F101" s="29" t="s">
        <v>477</v>
      </c>
      <c r="G101" s="30" t="s">
        <v>478</v>
      </c>
    </row>
    <row r="102" spans="6:7" ht="14.25" x14ac:dyDescent="0.15">
      <c r="F102" s="29" t="s">
        <v>479</v>
      </c>
      <c r="G102" s="30" t="s">
        <v>480</v>
      </c>
    </row>
    <row r="103" spans="6:7" ht="14.25" x14ac:dyDescent="0.15">
      <c r="F103" s="29" t="s">
        <v>481</v>
      </c>
      <c r="G103" s="30" t="s">
        <v>482</v>
      </c>
    </row>
    <row r="104" spans="6:7" ht="14.25" x14ac:dyDescent="0.15">
      <c r="F104" s="29" t="s">
        <v>483</v>
      </c>
      <c r="G104" s="30" t="s">
        <v>484</v>
      </c>
    </row>
    <row r="105" spans="6:7" ht="14.25" x14ac:dyDescent="0.15">
      <c r="F105" s="29" t="s">
        <v>485</v>
      </c>
      <c r="G105" s="30" t="s">
        <v>486</v>
      </c>
    </row>
    <row r="106" spans="6:7" ht="14.25" x14ac:dyDescent="0.15">
      <c r="F106" s="29" t="s">
        <v>487</v>
      </c>
      <c r="G106" s="30" t="s">
        <v>488</v>
      </c>
    </row>
    <row r="107" spans="6:7" ht="14.25" x14ac:dyDescent="0.15">
      <c r="F107" s="29" t="s">
        <v>489</v>
      </c>
      <c r="G107" s="30" t="s">
        <v>490</v>
      </c>
    </row>
    <row r="108" spans="6:7" ht="14.25" x14ac:dyDescent="0.15">
      <c r="F108" s="29" t="s">
        <v>491</v>
      </c>
      <c r="G108" s="30" t="s">
        <v>492</v>
      </c>
    </row>
    <row r="109" spans="6:7" ht="14.25" x14ac:dyDescent="0.15">
      <c r="F109" s="29" t="s">
        <v>493</v>
      </c>
      <c r="G109" s="30" t="s">
        <v>494</v>
      </c>
    </row>
    <row r="110" spans="6:7" ht="14.25" x14ac:dyDescent="0.15">
      <c r="F110" s="29" t="s">
        <v>495</v>
      </c>
      <c r="G110" s="30" t="s">
        <v>496</v>
      </c>
    </row>
    <row r="111" spans="6:7" ht="14.25" x14ac:dyDescent="0.15">
      <c r="F111" s="29" t="s">
        <v>497</v>
      </c>
      <c r="G111" s="30" t="s">
        <v>498</v>
      </c>
    </row>
    <row r="112" spans="6:7" ht="14.25" x14ac:dyDescent="0.15">
      <c r="F112" s="29" t="s">
        <v>499</v>
      </c>
      <c r="G112" s="30" t="s">
        <v>500</v>
      </c>
    </row>
    <row r="113" spans="6:7" ht="14.25" x14ac:dyDescent="0.15">
      <c r="F113" s="29" t="s">
        <v>501</v>
      </c>
      <c r="G113" s="30" t="s">
        <v>502</v>
      </c>
    </row>
    <row r="114" spans="6:7" ht="14.25" x14ac:dyDescent="0.15">
      <c r="F114" s="29" t="s">
        <v>503</v>
      </c>
      <c r="G114" s="30" t="s">
        <v>504</v>
      </c>
    </row>
    <row r="115" spans="6:7" ht="14.25" x14ac:dyDescent="0.15">
      <c r="F115" s="29" t="s">
        <v>505</v>
      </c>
      <c r="G115" s="30" t="s">
        <v>506</v>
      </c>
    </row>
    <row r="116" spans="6:7" ht="14.25" x14ac:dyDescent="0.15">
      <c r="F116" s="29" t="s">
        <v>507</v>
      </c>
      <c r="G116" s="30" t="s">
        <v>508</v>
      </c>
    </row>
    <row r="117" spans="6:7" ht="14.25" x14ac:dyDescent="0.15">
      <c r="F117" s="29" t="s">
        <v>509</v>
      </c>
      <c r="G117" s="30" t="s">
        <v>510</v>
      </c>
    </row>
    <row r="118" spans="6:7" ht="14.25" x14ac:dyDescent="0.15">
      <c r="F118" s="29" t="s">
        <v>511</v>
      </c>
      <c r="G118" s="30" t="s">
        <v>512</v>
      </c>
    </row>
    <row r="119" spans="6:7" ht="14.25" x14ac:dyDescent="0.15">
      <c r="F119" s="29" t="s">
        <v>513</v>
      </c>
      <c r="G119" s="30" t="s">
        <v>514</v>
      </c>
    </row>
    <row r="120" spans="6:7" ht="14.25" x14ac:dyDescent="0.15">
      <c r="F120" s="29" t="s">
        <v>515</v>
      </c>
      <c r="G120" s="30" t="s">
        <v>516</v>
      </c>
    </row>
    <row r="121" spans="6:7" ht="14.25" x14ac:dyDescent="0.15">
      <c r="F121" s="29" t="s">
        <v>517</v>
      </c>
      <c r="G121" s="30" t="s">
        <v>518</v>
      </c>
    </row>
    <row r="122" spans="6:7" ht="14.25" x14ac:dyDescent="0.15">
      <c r="F122" s="29" t="s">
        <v>519</v>
      </c>
      <c r="G122" s="30" t="s">
        <v>520</v>
      </c>
    </row>
    <row r="123" spans="6:7" ht="14.25" x14ac:dyDescent="0.15">
      <c r="F123" s="29" t="s">
        <v>521</v>
      </c>
      <c r="G123" s="30" t="s">
        <v>522</v>
      </c>
    </row>
    <row r="124" spans="6:7" ht="14.25" x14ac:dyDescent="0.15">
      <c r="F124" s="29" t="s">
        <v>523</v>
      </c>
      <c r="G124" s="30" t="s">
        <v>524</v>
      </c>
    </row>
    <row r="125" spans="6:7" ht="14.25" x14ac:dyDescent="0.15">
      <c r="F125" s="29" t="s">
        <v>525</v>
      </c>
      <c r="G125" s="30" t="s">
        <v>526</v>
      </c>
    </row>
    <row r="126" spans="6:7" ht="14.25" x14ac:dyDescent="0.15">
      <c r="F126" s="29" t="s">
        <v>527</v>
      </c>
      <c r="G126" s="30" t="s">
        <v>528</v>
      </c>
    </row>
    <row r="127" spans="6:7" ht="14.25" x14ac:dyDescent="0.15">
      <c r="F127" s="29" t="s">
        <v>529</v>
      </c>
      <c r="G127" s="30" t="s">
        <v>530</v>
      </c>
    </row>
    <row r="128" spans="6:7" ht="14.25" x14ac:dyDescent="0.15">
      <c r="F128" s="29" t="s">
        <v>531</v>
      </c>
      <c r="G128" s="30" t="s">
        <v>532</v>
      </c>
    </row>
    <row r="129" spans="6:7" ht="14.25" x14ac:dyDescent="0.15">
      <c r="F129" s="29" t="s">
        <v>533</v>
      </c>
      <c r="G129" s="30" t="s">
        <v>534</v>
      </c>
    </row>
    <row r="130" spans="6:7" ht="14.25" x14ac:dyDescent="0.15">
      <c r="F130" s="29" t="s">
        <v>535</v>
      </c>
      <c r="G130" s="30" t="s">
        <v>536</v>
      </c>
    </row>
    <row r="131" spans="6:7" ht="14.25" x14ac:dyDescent="0.15">
      <c r="F131" s="29" t="s">
        <v>537</v>
      </c>
      <c r="G131" s="30" t="s">
        <v>538</v>
      </c>
    </row>
    <row r="132" spans="6:7" ht="14.25" x14ac:dyDescent="0.15">
      <c r="F132" s="29" t="s">
        <v>539</v>
      </c>
      <c r="G132" s="30" t="s">
        <v>540</v>
      </c>
    </row>
    <row r="133" spans="6:7" ht="14.25" x14ac:dyDescent="0.15">
      <c r="F133" s="29" t="s">
        <v>541</v>
      </c>
      <c r="G133" s="30" t="s">
        <v>542</v>
      </c>
    </row>
    <row r="134" spans="6:7" ht="14.25" x14ac:dyDescent="0.15">
      <c r="F134" s="29" t="s">
        <v>543</v>
      </c>
      <c r="G134" s="30" t="s">
        <v>544</v>
      </c>
    </row>
    <row r="135" spans="6:7" ht="14.25" x14ac:dyDescent="0.15">
      <c r="F135" s="29" t="s">
        <v>545</v>
      </c>
      <c r="G135" s="30" t="s">
        <v>546</v>
      </c>
    </row>
    <row r="136" spans="6:7" ht="14.25" x14ac:dyDescent="0.15">
      <c r="F136" s="29" t="s">
        <v>547</v>
      </c>
      <c r="G136" s="30" t="s">
        <v>548</v>
      </c>
    </row>
    <row r="137" spans="6:7" ht="14.25" x14ac:dyDescent="0.15">
      <c r="F137" s="29" t="s">
        <v>549</v>
      </c>
      <c r="G137" s="30" t="s">
        <v>550</v>
      </c>
    </row>
    <row r="138" spans="6:7" ht="14.25" x14ac:dyDescent="0.15">
      <c r="F138" s="29" t="s">
        <v>551</v>
      </c>
      <c r="G138" s="30" t="s">
        <v>552</v>
      </c>
    </row>
    <row r="139" spans="6:7" ht="14.25" x14ac:dyDescent="0.15">
      <c r="F139" s="29" t="s">
        <v>553</v>
      </c>
      <c r="G139" s="30" t="s">
        <v>554</v>
      </c>
    </row>
    <row r="140" spans="6:7" ht="14.25" x14ac:dyDescent="0.15">
      <c r="F140" s="29" t="s">
        <v>555</v>
      </c>
      <c r="G140" s="30" t="s">
        <v>556</v>
      </c>
    </row>
    <row r="141" spans="6:7" ht="14.25" x14ac:dyDescent="0.15">
      <c r="F141" s="29" t="s">
        <v>557</v>
      </c>
      <c r="G141" s="30" t="s">
        <v>558</v>
      </c>
    </row>
    <row r="142" spans="6:7" ht="14.25" x14ac:dyDescent="0.15">
      <c r="F142" s="29" t="s">
        <v>559</v>
      </c>
      <c r="G142" s="30" t="s">
        <v>560</v>
      </c>
    </row>
    <row r="143" spans="6:7" ht="14.25" x14ac:dyDescent="0.15">
      <c r="F143" s="29" t="s">
        <v>561</v>
      </c>
      <c r="G143" s="30" t="s">
        <v>562</v>
      </c>
    </row>
    <row r="144" spans="6:7" ht="14.25" x14ac:dyDescent="0.15">
      <c r="F144" s="29" t="s">
        <v>563</v>
      </c>
      <c r="G144" s="30" t="s">
        <v>564</v>
      </c>
    </row>
    <row r="145" spans="6:7" ht="14.25" x14ac:dyDescent="0.15">
      <c r="F145" s="29" t="s">
        <v>565</v>
      </c>
      <c r="G145" s="30" t="s">
        <v>566</v>
      </c>
    </row>
    <row r="146" spans="6:7" ht="14.25" x14ac:dyDescent="0.15">
      <c r="F146" s="29" t="s">
        <v>567</v>
      </c>
      <c r="G146" s="30" t="s">
        <v>568</v>
      </c>
    </row>
    <row r="147" spans="6:7" ht="14.25" x14ac:dyDescent="0.15">
      <c r="F147" s="29" t="s">
        <v>569</v>
      </c>
      <c r="G147" s="30" t="s">
        <v>570</v>
      </c>
    </row>
    <row r="148" spans="6:7" ht="14.25" x14ac:dyDescent="0.15">
      <c r="F148" s="29" t="s">
        <v>571</v>
      </c>
      <c r="G148" s="30" t="s">
        <v>572</v>
      </c>
    </row>
    <row r="149" spans="6:7" ht="27" x14ac:dyDescent="0.15">
      <c r="F149" s="29" t="s">
        <v>573</v>
      </c>
      <c r="G149" s="30" t="s">
        <v>574</v>
      </c>
    </row>
    <row r="150" spans="6:7" ht="14.25" x14ac:dyDescent="0.15">
      <c r="F150" s="29" t="s">
        <v>575</v>
      </c>
      <c r="G150" s="30" t="s">
        <v>576</v>
      </c>
    </row>
    <row r="151" spans="6:7" ht="14.25" x14ac:dyDescent="0.15">
      <c r="F151" s="29" t="s">
        <v>577</v>
      </c>
      <c r="G151" s="30" t="s">
        <v>578</v>
      </c>
    </row>
    <row r="152" spans="6:7" ht="14.25" x14ac:dyDescent="0.15">
      <c r="F152" s="29" t="s">
        <v>579</v>
      </c>
      <c r="G152" s="30" t="s">
        <v>580</v>
      </c>
    </row>
    <row r="153" spans="6:7" ht="14.25" x14ac:dyDescent="0.15">
      <c r="F153" s="29" t="s">
        <v>581</v>
      </c>
      <c r="G153" s="30" t="s">
        <v>582</v>
      </c>
    </row>
    <row r="154" spans="6:7" ht="14.25" x14ac:dyDescent="0.15">
      <c r="F154" s="29" t="s">
        <v>583</v>
      </c>
      <c r="G154" s="30" t="s">
        <v>584</v>
      </c>
    </row>
    <row r="155" spans="6:7" ht="14.25" x14ac:dyDescent="0.15">
      <c r="F155" s="29" t="s">
        <v>585</v>
      </c>
      <c r="G155" s="30" t="s">
        <v>586</v>
      </c>
    </row>
    <row r="156" spans="6:7" ht="14.25" x14ac:dyDescent="0.15">
      <c r="F156" s="29" t="s">
        <v>587</v>
      </c>
      <c r="G156" s="30" t="s">
        <v>588</v>
      </c>
    </row>
    <row r="157" spans="6:7" ht="14.25" x14ac:dyDescent="0.15">
      <c r="F157" s="29" t="s">
        <v>589</v>
      </c>
      <c r="G157" s="30" t="s">
        <v>590</v>
      </c>
    </row>
    <row r="158" spans="6:7" ht="14.25" x14ac:dyDescent="0.15">
      <c r="F158" s="29" t="s">
        <v>591</v>
      </c>
      <c r="G158" s="30" t="s">
        <v>592</v>
      </c>
    </row>
    <row r="159" spans="6:7" ht="14.25" x14ac:dyDescent="0.15">
      <c r="F159" s="29" t="s">
        <v>593</v>
      </c>
      <c r="G159" s="30" t="s">
        <v>594</v>
      </c>
    </row>
    <row r="160" spans="6:7" ht="14.25" x14ac:dyDescent="0.15">
      <c r="F160" s="29" t="s">
        <v>595</v>
      </c>
      <c r="G160" s="30" t="s">
        <v>596</v>
      </c>
    </row>
    <row r="161" spans="6:7" ht="14.25" x14ac:dyDescent="0.15">
      <c r="F161" s="29" t="s">
        <v>597</v>
      </c>
      <c r="G161" s="30" t="s">
        <v>598</v>
      </c>
    </row>
    <row r="162" spans="6:7" ht="14.25" x14ac:dyDescent="0.15">
      <c r="F162" s="29" t="s">
        <v>599</v>
      </c>
      <c r="G162" s="30" t="s">
        <v>600</v>
      </c>
    </row>
    <row r="163" spans="6:7" ht="14.25" x14ac:dyDescent="0.15">
      <c r="F163" s="29" t="s">
        <v>601</v>
      </c>
      <c r="G163" s="30" t="s">
        <v>602</v>
      </c>
    </row>
    <row r="164" spans="6:7" ht="14.25" x14ac:dyDescent="0.15">
      <c r="F164" s="29" t="s">
        <v>603</v>
      </c>
      <c r="G164" s="30" t="s">
        <v>604</v>
      </c>
    </row>
    <row r="165" spans="6:7" ht="14.25" x14ac:dyDescent="0.15">
      <c r="F165" s="29" t="s">
        <v>605</v>
      </c>
      <c r="G165" s="30" t="s">
        <v>606</v>
      </c>
    </row>
    <row r="166" spans="6:7" ht="14.25" x14ac:dyDescent="0.15">
      <c r="F166" s="29" t="s">
        <v>607</v>
      </c>
      <c r="G166" s="30" t="s">
        <v>608</v>
      </c>
    </row>
    <row r="167" spans="6:7" ht="14.25" x14ac:dyDescent="0.15">
      <c r="F167" s="29" t="s">
        <v>609</v>
      </c>
      <c r="G167" s="30" t="s">
        <v>610</v>
      </c>
    </row>
    <row r="168" spans="6:7" ht="14.25" x14ac:dyDescent="0.15">
      <c r="F168" s="29" t="s">
        <v>611</v>
      </c>
      <c r="G168" s="30" t="s">
        <v>612</v>
      </c>
    </row>
    <row r="169" spans="6:7" ht="14.25" x14ac:dyDescent="0.15">
      <c r="F169" s="29" t="s">
        <v>613</v>
      </c>
      <c r="G169" s="30" t="s">
        <v>614</v>
      </c>
    </row>
    <row r="170" spans="6:7" ht="14.25" x14ac:dyDescent="0.15">
      <c r="F170" s="29" t="s">
        <v>615</v>
      </c>
      <c r="G170" s="30" t="s">
        <v>616</v>
      </c>
    </row>
    <row r="171" spans="6:7" ht="14.25" x14ac:dyDescent="0.15">
      <c r="F171" s="29" t="s">
        <v>617</v>
      </c>
      <c r="G171" s="30" t="s">
        <v>618</v>
      </c>
    </row>
    <row r="172" spans="6:7" ht="14.25" x14ac:dyDescent="0.15">
      <c r="F172" s="29" t="s">
        <v>619</v>
      </c>
      <c r="G172" s="30" t="s">
        <v>620</v>
      </c>
    </row>
    <row r="173" spans="6:7" ht="14.25" x14ac:dyDescent="0.15">
      <c r="F173" s="36" t="s">
        <v>621</v>
      </c>
      <c r="G173" s="30" t="s">
        <v>622</v>
      </c>
    </row>
    <row r="174" spans="6:7" ht="14.25" x14ac:dyDescent="0.15">
      <c r="F174" s="29" t="s">
        <v>623</v>
      </c>
      <c r="G174" s="30" t="s">
        <v>624</v>
      </c>
    </row>
    <row r="175" spans="6:7" ht="14.25" x14ac:dyDescent="0.15">
      <c r="F175" s="29" t="s">
        <v>625</v>
      </c>
      <c r="G175" s="30" t="s">
        <v>626</v>
      </c>
    </row>
    <row r="176" spans="6:7" ht="14.25" x14ac:dyDescent="0.15">
      <c r="F176" s="29" t="s">
        <v>627</v>
      </c>
      <c r="G176" s="29" t="s">
        <v>628</v>
      </c>
    </row>
    <row r="177" spans="6:7" ht="14.25" x14ac:dyDescent="0.15">
      <c r="F177" s="29" t="s">
        <v>629</v>
      </c>
      <c r="G177" s="30" t="s">
        <v>630</v>
      </c>
    </row>
    <row r="178" spans="6:7" ht="14.25" x14ac:dyDescent="0.15">
      <c r="F178" s="29" t="s">
        <v>631</v>
      </c>
      <c r="G178" s="30" t="s">
        <v>632</v>
      </c>
    </row>
    <row r="179" spans="6:7" ht="14.25" x14ac:dyDescent="0.15">
      <c r="F179" s="29" t="s">
        <v>633</v>
      </c>
      <c r="G179" s="30" t="s">
        <v>634</v>
      </c>
    </row>
    <row r="180" spans="6:7" ht="14.25" x14ac:dyDescent="0.15">
      <c r="F180" s="29" t="s">
        <v>635</v>
      </c>
      <c r="G180" s="30" t="s">
        <v>636</v>
      </c>
    </row>
    <row r="181" spans="6:7" ht="14.25" x14ac:dyDescent="0.15">
      <c r="F181" s="29" t="s">
        <v>637</v>
      </c>
      <c r="G181" s="30" t="s">
        <v>638</v>
      </c>
    </row>
    <row r="182" spans="6:7" ht="14.25" x14ac:dyDescent="0.15">
      <c r="F182" s="29" t="s">
        <v>639</v>
      </c>
      <c r="G182" s="30" t="s">
        <v>640</v>
      </c>
    </row>
    <row r="183" spans="6:7" ht="14.25" x14ac:dyDescent="0.15">
      <c r="F183" s="29" t="s">
        <v>641</v>
      </c>
      <c r="G183" s="30" t="s">
        <v>642</v>
      </c>
    </row>
    <row r="184" spans="6:7" ht="14.25" x14ac:dyDescent="0.15">
      <c r="F184" s="29" t="s">
        <v>643</v>
      </c>
      <c r="G184" s="30" t="s">
        <v>644</v>
      </c>
    </row>
    <row r="185" spans="6:7" ht="14.25" x14ac:dyDescent="0.15">
      <c r="F185" s="29" t="s">
        <v>645</v>
      </c>
      <c r="G185" s="30" t="s">
        <v>646</v>
      </c>
    </row>
    <row r="186" spans="6:7" ht="14.25" x14ac:dyDescent="0.15">
      <c r="F186" s="29" t="s">
        <v>647</v>
      </c>
      <c r="G186" s="30" t="s">
        <v>648</v>
      </c>
    </row>
    <row r="187" spans="6:7" ht="14.25" x14ac:dyDescent="0.15">
      <c r="F187" s="29" t="s">
        <v>649</v>
      </c>
      <c r="G187" s="30" t="s">
        <v>650</v>
      </c>
    </row>
    <row r="188" spans="6:7" ht="14.25" x14ac:dyDescent="0.15">
      <c r="F188" s="29" t="s">
        <v>651</v>
      </c>
      <c r="G188" s="30" t="s">
        <v>652</v>
      </c>
    </row>
    <row r="189" spans="6:7" ht="14.25" x14ac:dyDescent="0.15">
      <c r="F189" s="29" t="s">
        <v>653</v>
      </c>
      <c r="G189" s="30" t="s">
        <v>654</v>
      </c>
    </row>
    <row r="190" spans="6:7" ht="14.25" x14ac:dyDescent="0.15">
      <c r="F190" s="29" t="s">
        <v>655</v>
      </c>
      <c r="G190" s="30" t="s">
        <v>656</v>
      </c>
    </row>
    <row r="191" spans="6:7" ht="14.25" x14ac:dyDescent="0.15">
      <c r="F191" s="29" t="s">
        <v>657</v>
      </c>
      <c r="G191" s="30" t="s">
        <v>658</v>
      </c>
    </row>
    <row r="192" spans="6:7" ht="14.25" x14ac:dyDescent="0.15">
      <c r="F192" s="29" t="s">
        <v>659</v>
      </c>
      <c r="G192" s="30" t="s">
        <v>660</v>
      </c>
    </row>
    <row r="193" spans="6:7" ht="14.25" x14ac:dyDescent="0.15">
      <c r="F193" s="29" t="s">
        <v>661</v>
      </c>
      <c r="G193" s="30" t="s">
        <v>662</v>
      </c>
    </row>
    <row r="194" spans="6:7" ht="14.25" x14ac:dyDescent="0.15">
      <c r="F194" s="29" t="s">
        <v>663</v>
      </c>
      <c r="G194" s="30" t="s">
        <v>664</v>
      </c>
    </row>
    <row r="195" spans="6:7" ht="14.25" x14ac:dyDescent="0.15">
      <c r="F195" s="29" t="s">
        <v>665</v>
      </c>
      <c r="G195" s="30" t="s">
        <v>666</v>
      </c>
    </row>
    <row r="196" spans="6:7" ht="14.25" x14ac:dyDescent="0.15">
      <c r="F196" s="29" t="s">
        <v>667</v>
      </c>
      <c r="G196" s="30" t="s">
        <v>668</v>
      </c>
    </row>
  </sheetData>
  <autoFilter ref="A1:S1" xr:uid="{00000000-0009-0000-0000-000002000000}"/>
  <phoneticPr fontId="1"/>
  <pageMargins left="0.23622047244094491" right="0.23622047244094491" top="0.74803149606299213" bottom="0.74803149606299213" header="0.31496062992125984" footer="0.31496062992125984"/>
  <pageSetup paperSize="8" scale="39" fitToWidth="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For Partner</vt:lpstr>
      <vt:lpstr>For UTokyo use</vt:lpstr>
      <vt:lpstr>リスト</vt:lpstr>
      <vt:lpstr>'For Partner'!Print_Area</vt:lpstr>
      <vt:lpstr>リスト!Print_Area</vt:lpstr>
      <vt:lpstr>リスト!yesno</vt:lpstr>
      <vt:lpstr>リスト!英語能力</vt:lpstr>
    </vt:vector>
  </TitlesOfParts>
  <Manager/>
  <Company>国立大学法人東京大学</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国立大学法人東京大学</dc:creator>
  <cp:keywords/>
  <dc:description/>
  <cp:lastModifiedBy>柴崎　亜弥</cp:lastModifiedBy>
  <cp:revision/>
  <cp:lastPrinted>2020-12-15T06:51:05Z</cp:lastPrinted>
  <dcterms:created xsi:type="dcterms:W3CDTF">2015-12-16T08:42:48Z</dcterms:created>
  <dcterms:modified xsi:type="dcterms:W3CDTF">2020-12-15T07:36:01Z</dcterms:modified>
  <cp:category/>
  <cp:contentStatus/>
</cp:coreProperties>
</file>